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01"/>
  <workbookPr defaultThemeVersion="124226"/>
  <mc:AlternateContent xmlns:mc="http://schemas.openxmlformats.org/markup-compatibility/2006">
    <mc:Choice Requires="x15">
      <x15ac:absPath xmlns:x15ac="http://schemas.microsoft.com/office/spreadsheetml/2010/11/ac" url="G:\FS_Finance\Accountability Documents\CEO Disclosure\2019 - 2020 CEO Disclosure\"/>
    </mc:Choice>
  </mc:AlternateContent>
  <xr:revisionPtr revIDLastSave="0" documentId="13_ncr:1_{93B413B3-BE3C-4AC1-8251-11703A493264}" xr6:coauthVersionLast="45" xr6:coauthVersionMax="45" xr10:uidLastSave="{00000000-0000-0000-0000-000000000000}"/>
  <bookViews>
    <workbookView xWindow="-120" yWindow="-120" windowWidth="29040" windowHeight="15840" activeTab="1" xr2:uid="{00000000-000D-0000-FFFF-FFFF00000000}"/>
  </bookViews>
  <sheets>
    <sheet name="Guidance for agencies" sheetId="5" r:id="rId1"/>
    <sheet name="Summary and sign-off" sheetId="13" r:id="rId2"/>
    <sheet name="Travel" sheetId="1" r:id="rId3"/>
    <sheet name="Hospitality" sheetId="2" r:id="rId4"/>
    <sheet name="All other expenses" sheetId="3" r:id="rId5"/>
    <sheet name="Gifts and benefits" sheetId="4" r:id="rId6"/>
  </sheets>
  <definedNames>
    <definedName name="_xlnm.Print_Area" localSheetId="4">'All other expenses'!$A$1:$E$31</definedName>
    <definedName name="_xlnm.Print_Area" localSheetId="5">'Gifts and benefits'!$A$1:$F$36</definedName>
    <definedName name="_xlnm.Print_Area" localSheetId="0">'Guidance for agencies'!$A$1:$A$58</definedName>
    <definedName name="_xlnm.Print_Area" localSheetId="3">Hospitality!$A$1:$E$47</definedName>
    <definedName name="_xlnm.Print_Area" localSheetId="1">'Summary and sign-off'!$A$1:$F$23</definedName>
    <definedName name="_xlnm.Print_Area" localSheetId="2">Travel!$A$1:$E$89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5" i="4" l="1"/>
  <c r="C25" i="3"/>
  <c r="C40" i="2"/>
  <c r="C56" i="1"/>
  <c r="C78" i="1"/>
  <c r="C22" i="1"/>
  <c r="B6" i="13" l="1"/>
  <c r="E60" i="13"/>
  <c r="C60" i="13"/>
  <c r="C27" i="4"/>
  <c r="C26" i="4"/>
  <c r="B60" i="13" l="1"/>
  <c r="B59" i="13"/>
  <c r="D59" i="13"/>
  <c r="B58" i="13"/>
  <c r="D58" i="13"/>
  <c r="D57" i="13"/>
  <c r="B57" i="13"/>
  <c r="D56" i="13"/>
  <c r="B56" i="13"/>
  <c r="D55" i="13"/>
  <c r="B55" i="13"/>
  <c r="B2" i="4"/>
  <c r="B3" i="4"/>
  <c r="B2" i="3"/>
  <c r="B3" i="3"/>
  <c r="B2" i="2"/>
  <c r="B3" i="2"/>
  <c r="B2" i="1"/>
  <c r="B3" i="1"/>
  <c r="F58" i="13" l="1"/>
  <c r="D40" i="2" s="1"/>
  <c r="F60" i="13"/>
  <c r="E25" i="4" s="1"/>
  <c r="F59" i="13"/>
  <c r="D25" i="3" s="1"/>
  <c r="F57" i="13"/>
  <c r="D78" i="1" s="1"/>
  <c r="F56" i="13"/>
  <c r="D56" i="1" s="1"/>
  <c r="F55" i="13"/>
  <c r="D22" i="1" s="1"/>
  <c r="C13" i="13"/>
  <c r="C12" i="13"/>
  <c r="C11" i="13"/>
  <c r="C16" i="13" l="1"/>
  <c r="C17" i="13"/>
  <c r="B5" i="4" l="1"/>
  <c r="B4" i="4"/>
  <c r="B5" i="3"/>
  <c r="B4" i="3"/>
  <c r="B5" i="2"/>
  <c r="B4" i="2"/>
  <c r="B5" i="1"/>
  <c r="B4" i="1"/>
  <c r="C15" i="13" l="1"/>
  <c r="F12" i="13" l="1"/>
  <c r="C25" i="4"/>
  <c r="F11" i="13" s="1"/>
  <c r="F13" i="13" l="1"/>
  <c r="B78" i="1"/>
  <c r="B17" i="13" s="1"/>
  <c r="B56" i="1"/>
  <c r="B16" i="13" s="1"/>
  <c r="B22" i="1"/>
  <c r="B15" i="13" s="1"/>
  <c r="B25" i="3" l="1"/>
  <c r="B13" i="13" s="1"/>
  <c r="B40" i="2"/>
  <c r="B12" i="13" s="1"/>
  <c r="B11" i="13" l="1"/>
  <c r="B8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58" authorId="0" shapeId="0" xr:uid="{00000000-0006-0000-0000-000001000000}">
      <text>
        <r>
          <rPr>
            <sz val="9"/>
            <color indexed="81"/>
            <rFont val="Tahoma"/>
            <family val="2"/>
          </rPr>
          <t xml:space="preserve">
Update link once finalised for new workbook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25"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59"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<sst xmlns="http://schemas.openxmlformats.org/spreadsheetml/2006/main" count="426" uniqueCount="193">
  <si>
    <t>Chief Executive Expense Disclosures: A Guide for Agency Staff</t>
  </si>
  <si>
    <r>
      <rPr>
        <sz val="11"/>
        <rFont val="Arial"/>
        <family val="2"/>
      </rPr>
      <t>The following is a summary from "Chief Executive Expense Disclosures: A Guide for Agency Staff":</t>
    </r>
    <r>
      <rPr>
        <u/>
        <sz val="11"/>
        <color theme="10"/>
        <rFont val="Arial"/>
        <family val="2"/>
      </rPr>
      <t xml:space="preserve"> http://www.ssc.govt.nz/assets/Legacy/resources/Chief-Executive-Expense-Disclosure-Guide.pdf
</t>
    </r>
    <r>
      <rPr>
        <sz val="11"/>
        <rFont val="Arial"/>
        <family val="2"/>
      </rPr>
      <t>Please read that in full first.</t>
    </r>
  </si>
  <si>
    <t>In the following worksheets, cells shaded light green require input. All other cells are locked to prevent change.</t>
  </si>
  <si>
    <t>Purpose</t>
  </si>
  <si>
    <t>The purpose of regular public disclosure of Chief Executive's (CE) expenses is to provide transparency and accountability for discretionary expenditure by CEs of Public Service departments and statutory Crown entities.</t>
  </si>
  <si>
    <t>Publishing clear and detailed disclosures is integral to building and maintaining the public's trust and confidence in the State services.</t>
  </si>
  <si>
    <t>What is covered?</t>
  </si>
  <si>
    <r>
      <t xml:space="preserve">Description
</t>
    </r>
    <r>
      <rPr>
        <sz val="10"/>
        <color theme="0"/>
        <rFont val="Arial"/>
        <family val="2"/>
      </rPr>
      <t>(e.g. event tickets, etc)</t>
    </r>
  </si>
  <si>
    <t>All expenses for items experienced, used or declined by CEs in performing their role are required to be disclosed, whether paid by credit card or invoiced.</t>
  </si>
  <si>
    <t xml:space="preserve">This includes expenses for more personal undertakings, such as professional development expenditure, in addition to outgoings for the likes of travel and entertainment. </t>
  </si>
  <si>
    <t>CE expenses are not generally regarded as personal or commercially sensitive. Refer to the Ombudsman Guide to Chief Executive Expenses for guidance.</t>
  </si>
  <si>
    <t>Business or corporate expenses for the organisation that are met from the CE's budget or paid by his /her credit card are excluded.</t>
  </si>
  <si>
    <t>Expense disclosures cover the full period of the report, and are completed by each CE, including Acting CEs.</t>
  </si>
  <si>
    <t>How does it work?</t>
  </si>
  <si>
    <t xml:space="preserve">CEs disclose the expenses, gifts &amp; hospitality they have expended or been offered using this SSC Excel workbook. </t>
  </si>
  <si>
    <t>CEs formally approve completed Excel workbooks and an appropriate person reviews them.</t>
  </si>
  <si>
    <r>
      <rPr>
        <sz val="11"/>
        <rFont val="Arial"/>
        <family val="2"/>
      </rPr>
      <t xml:space="preserve">They are posted on agency websites and linked to www.data.govt.nz. See: </t>
    </r>
    <r>
      <rPr>
        <u/>
        <sz val="11"/>
        <color theme="10"/>
        <rFont val="Arial"/>
        <family val="2"/>
      </rPr>
      <t>https://www.data.govt.nz/toolkit/how-do-i-add-or-update-our-chief-executive-expenses/</t>
    </r>
  </si>
  <si>
    <t>When and how often are disclosures made?</t>
  </si>
  <si>
    <t>Disclosures cover the year to 30 June and are expected to be published by 31 July.</t>
  </si>
  <si>
    <t>Disclosed Information - this workbook includes a tab for each of the following categories:</t>
  </si>
  <si>
    <t>Summary and sign-off</t>
  </si>
  <si>
    <t>This tab contains a summary of the information presented: it includes a single place to update entity information, running totals of the different types of expenses and gifts/benefits, and records the required checks and sign-offs before publication.</t>
  </si>
  <si>
    <t>Travel</t>
  </si>
  <si>
    <t xml:space="preserve">All expenses incurred by CEs during international, national and local travel are disclosed. Expenditure relating to each trip is grouped (particularly for overseas trips), but the nature of the items of expenditure are disclosed separately, with individual lines for the likes of airfares, accommodation, meals, and taxis. </t>
  </si>
  <si>
    <t>Hospitality</t>
  </si>
  <si>
    <t xml:space="preserve">All work-related hospitality expenses provided by the CE to people external to Public Service departments and statutory Crown entities. </t>
  </si>
  <si>
    <t>All other expenses</t>
  </si>
  <si>
    <t>All other expenses incurred by the CE that are not captured under the definition of travel, hospitality or gifts and benefits are disclosed in this section. This includes items such as cell phone and data costs, subscriptions, membership fees, conference fees, and professional development fees.</t>
  </si>
  <si>
    <t>If in doubt, the principles of transparency and accountability apply and therefore all items are disclosed, unless there is a very good reason not to. The Ombudsman’s view is that "because this expenditure is incurred by very senior employees acting in an official capacity and for a business purpose, the privacy interests of the chief executives who incurred the expenditure are low".</t>
  </si>
  <si>
    <t>Gifts and benefits</t>
  </si>
  <si>
    <t xml:space="preserve">All gifts, invitations to events and other hospitality, of $50 or more in total value per year, accepted or declined by the CE from people external to the organisation are disclosed. A brief explanation of what the CE did with the gifts and benefits is supplied, which includes whether the offer was declined. </t>
  </si>
  <si>
    <t xml:space="preserve">Usually gifts and benefits that have more than a token value are also declared on an open register within agencies, as well as on the expenses disclosure. Please note that anything offered is official information and is covered by the Official Information Act. </t>
  </si>
  <si>
    <t>The value of each gift or benefit should be provided/estimated where possible. If an estimate is approximate, valuation 'ranges' can be submitted. It should be recorded where the cost of a gift cannot be reasonably estimated, or where an estimate is inappropriate (e.g. because of the nature of the item or because disclosing an estimated value might cause offence).</t>
  </si>
  <si>
    <t>How to present information</t>
  </si>
  <si>
    <r>
      <rPr>
        <sz val="11"/>
        <rFont val="Arial"/>
        <family val="2"/>
      </rPr>
      <t xml:space="preserve">Provide information using this SSC Excel workbook: </t>
    </r>
    <r>
      <rPr>
        <u/>
        <sz val="11"/>
        <color theme="10"/>
        <rFont val="Arial"/>
        <family val="2"/>
      </rPr>
      <t>http://www.ssc.govt.nz/ce-expenses-disclosure</t>
    </r>
  </si>
  <si>
    <t>Complete separate tables for each category using the tabs provided in this Excel workbook: Travel, Hospitality, Gifts and Benefits, All other expenses.</t>
  </si>
  <si>
    <t>Complete all fields. The header (organisation name, CE name and reporting period) will pre-populate once you enter it on the 'Summary and sign-off' tab.</t>
  </si>
  <si>
    <t>Whether costs are GST exclusive or inclusive needs to be consistent on each sheet, and ideally should be consistent across all sheets. You have the option to use GST exclusive or inclusive as it may depend how you get your source information.</t>
  </si>
  <si>
    <t>Mark clearly if no information to disclose - where there is no information to disclose, record this clearly on the spreadsheet with a suitable description such as “no travel expenses to disclose for this period”; “no gifts received” or “no hospitality provided”. Please do not leave the page blank.</t>
  </si>
  <si>
    <t>Ensure the disclosure is for the full reporting period. Include separate disclosures for each CE, including Acting CEs.</t>
  </si>
  <si>
    <t xml:space="preserve">Provide sufficient detail for each item in the spreadsheet. Agencies are encouraged to take a why, what, who, where and how approach to describing individual items. A good description that outlines the nature of the item and its purpose improves understanding of why expenses have been incurred or why gifts and hospitality have been given or received. </t>
  </si>
  <si>
    <t>Provide full information for every entry. The alert "Some records may be incomplete" will show in the 'Total' line if any expense has 'Cost' or 'Type of expense' missing, or, any gift has 'Accepted/Declined', 'Description' or 'Estimated value' missing.</t>
  </si>
  <si>
    <t>The subtotals and totals should appear and update automatically, once you add information to the rows above. Insert more rows as you need - right click on the row number (at the left of screen) and select 'Insert' - new row will insert above.</t>
  </si>
  <si>
    <t>Uploading the workbook - please ensure it is easy to find on your website.</t>
  </si>
  <si>
    <t>The Disclosures webpage could be headed with a statement such as: “(This agency) is disclosing the Chief Executive’s expenses, gifts and hospitality as part of its commitment to transparency and accountability".</t>
  </si>
  <si>
    <t>Further assistance</t>
  </si>
  <si>
    <r>
      <rPr>
        <sz val="11"/>
        <rFont val="Arial"/>
        <family val="2"/>
      </rPr>
      <t xml:space="preserve">The above is a summary from "Chief Executive Expense Disclosures: A Guide for Agency Staff":  </t>
    </r>
    <r>
      <rPr>
        <u/>
        <sz val="11"/>
        <color theme="10"/>
        <rFont val="Arial"/>
        <family val="2"/>
      </rPr>
      <t xml:space="preserve">http://www.ssc.govt.nz/assets/Legacy/resources/Chief-Executive-Expense-Disclosure-Guide.pdf </t>
    </r>
    <r>
      <rPr>
        <u/>
        <sz val="10"/>
        <color theme="10"/>
        <rFont val="Arial"/>
        <family val="2"/>
      </rPr>
      <t xml:space="preserve">
</t>
    </r>
    <r>
      <rPr>
        <sz val="11"/>
        <rFont val="Arial"/>
        <family val="2"/>
      </rPr>
      <t>Please read that in full first.</t>
    </r>
  </si>
  <si>
    <r>
      <rPr>
        <sz val="11"/>
        <rFont val="Arial"/>
        <family val="2"/>
      </rPr>
      <t xml:space="preserve">If you have any questions, contact the team at </t>
    </r>
    <r>
      <rPr>
        <u/>
        <sz val="11"/>
        <color theme="10"/>
        <rFont val="Arial"/>
        <family val="2"/>
      </rPr>
      <t>ceexpenses@ssc.govt.nz</t>
    </r>
  </si>
  <si>
    <r>
      <rPr>
        <sz val="11"/>
        <rFont val="Arial"/>
        <family val="2"/>
      </rPr>
      <t>For help with publishing on data.govt contact</t>
    </r>
    <r>
      <rPr>
        <sz val="11"/>
        <color theme="10"/>
        <rFont val="Arial"/>
        <family val="2"/>
      </rPr>
      <t xml:space="preserve"> </t>
    </r>
    <r>
      <rPr>
        <u/>
        <sz val="11"/>
        <color theme="10"/>
        <rFont val="Arial"/>
        <family val="2"/>
      </rPr>
      <t>info@data.govt.nz.</t>
    </r>
  </si>
  <si>
    <r>
      <rPr>
        <sz val="11"/>
        <rFont val="Arial"/>
        <family val="2"/>
      </rPr>
      <t xml:space="preserve">Expenses should be posted on agency websites and linked to www.data.govt.nz. See: </t>
    </r>
    <r>
      <rPr>
        <u/>
        <sz val="11"/>
        <color theme="10"/>
        <rFont val="Arial"/>
        <family val="2"/>
      </rPr>
      <t>https://www.data.govt.nz/toolkit/how-do-i-add-or-update-our-chief-executive-expenses/</t>
    </r>
  </si>
  <si>
    <r>
      <t xml:space="preserve">Provide information using this SSC Excel workbook: </t>
    </r>
    <r>
      <rPr>
        <u/>
        <sz val="11"/>
        <color rgb="FF0070C0"/>
        <rFont val="Arial"/>
        <family val="2"/>
      </rPr>
      <t>http://www.ssc.govt.nz/ce-expenses-disclosure</t>
    </r>
  </si>
  <si>
    <t>Chief Executive Expenses, Gifts and Benefits Disclosure - summary &amp; sign-off*</t>
  </si>
  <si>
    <t xml:space="preserve">Organisation Name </t>
  </si>
  <si>
    <t>Chief Executive**</t>
  </si>
  <si>
    <t>Disclosure period start***</t>
  </si>
  <si>
    <t>Disclosure period end***</t>
  </si>
  <si>
    <t>Agency totals check</t>
  </si>
  <si>
    <t>Chief Executive approval****</t>
  </si>
  <si>
    <t>This disclosure has not yet been approved by the Chief Executive</t>
  </si>
  <si>
    <t>Other sign-off****</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</si>
  <si>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</si>
  <si>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</si>
  <si>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</si>
  <si>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</si>
  <si>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</si>
  <si>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</si>
  <si>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</si>
  <si>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</si>
  <si>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</si>
  <si>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</si>
  <si>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</si>
  <si>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</si>
  <si>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</si>
  <si>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</si>
  <si>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</si>
  <si>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Chief Executive</t>
  </si>
  <si>
    <t>*** Update if a shorter or different period is covered</t>
  </si>
  <si>
    <t>**** This disclosure must be approved by the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</si>
  <si>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</si>
  <si>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</si>
  <si>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</si>
  <si>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</si>
  <si>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</si>
  <si>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</si>
  <si>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</si>
  <si>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</si>
  <si>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</si>
  <si>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</si>
  <si>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</si>
  <si>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</si>
  <si>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</si>
  <si>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</si>
  <si>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</si>
  <si>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</si>
  <si>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</si>
  <si>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</si>
  <si>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</si>
  <si>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</si>
  <si>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</si>
  <si>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</si>
  <si>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</si>
  <si>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</si>
  <si>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</si>
  <si>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</si>
  <si>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</si>
  <si>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</si>
  <si>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</si>
  <si>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</si>
  <si>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</si>
  <si>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Chief Executive Expense Disclosure</t>
  </si>
  <si>
    <t>Chief Executive</t>
  </si>
  <si>
    <t>Disclosure period start</t>
  </si>
  <si>
    <t>Disclosure period end</t>
  </si>
  <si>
    <t>GST on costs</t>
  </si>
  <si>
    <t>International, domestic and local travel expenses</t>
  </si>
  <si>
    <t>All expenses incurred by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</si>
  <si>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</si>
  <si>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</si>
  <si>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</si>
  <si>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</si>
  <si>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</si>
  <si>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</si>
  <si>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</si>
  <si>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</si>
  <si>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</si>
  <si>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t>Subtotal - domestic travel</t>
  </si>
  <si>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</si>
  <si>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</si>
  <si>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</si>
  <si>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</si>
  <si>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</si>
  <si>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</si>
  <si>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</si>
  <si>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</si>
  <si>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</si>
  <si>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</si>
  <si>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</si>
  <si>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</si>
  <si>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chief executive in the context of his/her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</si>
  <si>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</si>
  <si>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</si>
  <si>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</si>
  <si>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</si>
  <si>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</si>
  <si>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</si>
  <si>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</si>
  <si>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</si>
  <si>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All Other Expenses</t>
  </si>
  <si>
    <t>All other expenditure incurred by the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</si>
  <si>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SSC)</t>
    </r>
  </si>
  <si>
    <r>
      <t xml:space="preserve">Type of expense
</t>
    </r>
    <r>
      <rPr>
        <sz val="10"/>
        <color theme="0"/>
        <rFont val="Arial"/>
        <family val="2"/>
      </rPr>
      <t>(e.g. phone and data costs, membership fees)</t>
    </r>
  </si>
  <si>
    <t xml:space="preserve">Total other expenses </t>
  </si>
  <si>
    <t>Notes</t>
  </si>
  <si>
    <t>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</si>
  <si>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</si>
  <si>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</si>
  <si>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chief executive by people external to the organisation.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</si>
  <si>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</si>
  <si>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</si>
  <si>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</si>
  <si>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</si>
  <si>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</si>
  <si>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</si>
  <si>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</si>
  <si>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</si>
  <si>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</si>
  <si>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</si>
  <si>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</si>
  <si>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Type here who else has approved this disclosure</t>
  </si>
  <si>
    <t>Meeting</t>
  </si>
  <si>
    <t>Air NZ Travel</t>
  </si>
  <si>
    <t>Wellington/Dunedin</t>
  </si>
  <si>
    <t>Flexitime Plus</t>
  </si>
  <si>
    <t>Wellington/Auckland</t>
  </si>
  <si>
    <t>Wellington/Hamilton</t>
  </si>
  <si>
    <t>Flexitime</t>
  </si>
  <si>
    <t>Hamilton/Wellington</t>
  </si>
  <si>
    <t>Wellington/Christchurch</t>
  </si>
  <si>
    <t>Avis</t>
  </si>
  <si>
    <t>Auckland</t>
  </si>
  <si>
    <t xml:space="preserve">Meeting </t>
  </si>
  <si>
    <t>Taxicharge</t>
  </si>
  <si>
    <t>Hamilton</t>
  </si>
  <si>
    <t>Uber</t>
  </si>
  <si>
    <t>Wellington</t>
  </si>
  <si>
    <t>Parking</t>
  </si>
  <si>
    <t>Wellington Intl Airp</t>
  </si>
  <si>
    <t>Taxi</t>
  </si>
  <si>
    <t>Meal</t>
  </si>
  <si>
    <t>Dunedin</t>
  </si>
  <si>
    <t>New Zealand Artificial Limb Service</t>
  </si>
  <si>
    <t>Sean Gray</t>
  </si>
  <si>
    <t>Chief Financial Officer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</si>
</sst>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_);[Red]\(&quot;$&quot;#,##0.00\)"/>
    <numFmt numFmtId="165" formatCode="_(&quot;$&quot;* #,##0.00_);_(&quot;$&quot;* \(#,##0.00\);_(&quot;$&quot;* &quot;-&quot;??_);_(@_)"/>
    <numFmt numFmtId="166" formatCode="&quot;$&quot;#,##0.00"/>
    <numFmt numFmtId="167" formatCode="[$-1409]d\ mmmm\ yyyy;@"/>
  </numFmts>
  <fonts count="37" x14ac:knownFonts="1">
    <font>
      <sz val="10"/>
      <color theme="1"/>
      <name val="Arial"/>
      <family val="2"/>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sz val="11"/>
      <color theme="1"/>
      <name val="Arial"/>
      <family val="2"/>
    </font>
    <font>
      <i/>
      <sz val="10"/>
      <color theme="1"/>
      <name val="Arial"/>
      <family val="2"/>
    </font>
    <font>
      <b/>
      <i/>
      <sz val="10"/>
      <color theme="1"/>
      <name val="Arial"/>
      <family val="2"/>
    </font>
    <font>
      <u/>
      <sz val="10"/>
      <color theme="10"/>
      <name val="Arial"/>
      <family val="2"/>
    </font>
    <font>
      <sz val="11"/>
      <name val="Arial"/>
      <family val="2"/>
    </font>
    <font>
      <u/>
      <sz val="11"/>
      <color theme="10"/>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11"/>
      <color rgb="FFFF0000"/>
      <name val="Arial"/>
      <family val="2"/>
    </font>
    <font>
      <u/>
      <sz val="11"/>
      <color rgb="FF0070C0"/>
      <name val="Arial"/>
      <family val="2"/>
    </font>
    <font>
      <sz val="11"/>
      <color theme="10"/>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1"/>
      <name val="Arial"/>
      <family val="2"/>
    </font>
    <font>
      <b/>
      <sz val="10"/>
      <color rgb="FFFFC000"/>
      <name val="Arial"/>
      <family val="2"/>
    </font>
    <font>
      <sz val="12"/>
      <color theme="0" tint="-0.499984740745262"/>
      <name val="Arial"/>
      <family val="2"/>
    </font>
  </fonts>
  <fills count="12">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FFFF00"/>
        <bgColor indexed="64"/>
      </patternFill>
    </fill>
    <fill>
      <patternFill patternType="solid">
        <fgColor rgb="FF99FF99"/>
        <bgColor indexed="64"/>
      </patternFill>
    </fill>
    <fill>
      <patternFill patternType="solid">
        <fgColor rgb="FFCCFFCC"/>
        <bgColor indexed="64"/>
      </patternFill>
    </fill>
  </fills>
  <borders count="11">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s>
  <cellStyleXfs count="3">
    <xf numFmtId="0" fontId="0" fillId="0" borderId="0"/>
    <xf numFmtId="0" fontId="10" fillId="0" borderId="0" applyNumberFormat="0" applyFill="0" applyBorder="0" applyAlignment="0" applyProtection="0"/>
    <xf numFmtId="165" fontId="23" fillId="0" borderId="0" applyFont="0" applyFill="0" applyBorder="0" applyAlignment="0" applyProtection="0"/>
  </cellStyleXfs>
  <cellXfs count="189">
    <xf numFmtId="0" fontId="0" fillId="0" borderId="0" xfId="0"/>
    <xf numFmtId="0" fontId="0" fillId="0" borderId="0" xfId="0" applyAlignment="1" applyProtection="1">
      <alignment wrapText="1"/>
      <protection locked="0"/>
    </xf>
    <xf numFmtId="0" fontId="0" fillId="0" borderId="0" xfId="0" applyFont="1" applyBorder="1" applyProtection="1">
      <protection locked="0"/>
    </xf>
    <xf numFmtId="0" fontId="0" fillId="0" borderId="0" xfId="0" applyFont="1" applyProtection="1">
      <protection locked="0"/>
    </xf>
    <xf numFmtId="0" fontId="18" fillId="2" borderId="0" xfId="0" applyFont="1" applyFill="1" applyBorder="1" applyAlignment="1" applyProtection="1">
      <alignment vertical="center" wrapText="1" readingOrder="1"/>
    </xf>
    <xf numFmtId="0" fontId="0" fillId="5" borderId="0" xfId="0" applyFill="1" applyAlignment="1" applyProtection="1">
      <alignment wrapText="1"/>
    </xf>
    <xf numFmtId="0" fontId="0" fillId="5" borderId="0" xfId="0" applyFont="1" applyFill="1" applyAlignment="1" applyProtection="1">
      <alignment wrapText="1"/>
    </xf>
    <xf numFmtId="0" fontId="18" fillId="0" borderId="0" xfId="0" applyFont="1" applyFill="1" applyBorder="1" applyAlignment="1" applyProtection="1">
      <alignment vertical="center" wrapText="1" readingOrder="1"/>
    </xf>
    <xf numFmtId="0" fontId="17" fillId="0" borderId="0" xfId="0" applyFont="1" applyFill="1" applyBorder="1" applyAlignment="1" applyProtection="1">
      <alignment vertical="center" wrapText="1" readingOrder="1"/>
    </xf>
    <xf numFmtId="0" fontId="21" fillId="0" borderId="0" xfId="0" applyFont="1" applyFill="1" applyBorder="1" applyAlignment="1" applyProtection="1">
      <alignment vertical="center" wrapText="1" readingOrder="1"/>
    </xf>
    <xf numFmtId="0" fontId="21" fillId="0" borderId="3" xfId="0" applyFont="1" applyFill="1" applyBorder="1" applyAlignment="1" applyProtection="1">
      <alignment vertical="center" wrapText="1" readingOrder="1"/>
    </xf>
    <xf numFmtId="0" fontId="31" fillId="0" borderId="3" xfId="0" applyFont="1" applyFill="1" applyBorder="1" applyAlignment="1" applyProtection="1">
      <alignment horizontal="left" vertical="center" wrapText="1" indent="2" readingOrder="1"/>
    </xf>
    <xf numFmtId="0" fontId="0" fillId="4" borderId="0" xfId="0" applyFill="1" applyAlignment="1" applyProtection="1"/>
    <xf numFmtId="0" fontId="0" fillId="5" borderId="0" xfId="0" applyFill="1" applyAlignment="1" applyProtection="1"/>
    <xf numFmtId="0" fontId="4" fillId="6" borderId="0" xfId="0" applyFont="1" applyFill="1" applyAlignment="1" applyProtection="1"/>
    <xf numFmtId="0" fontId="4" fillId="6" borderId="0" xfId="0" applyFont="1" applyFill="1" applyAlignment="1" applyProtection="1">
      <alignment wrapText="1"/>
    </xf>
    <xf numFmtId="0" fontId="0" fillId="0" borderId="0" xfId="0" applyProtection="1"/>
    <xf numFmtId="0" fontId="26" fillId="0" borderId="0" xfId="0" applyFont="1" applyBorder="1" applyProtection="1"/>
    <xf numFmtId="166" fontId="25" fillId="0" borderId="0" xfId="0" applyNumberFormat="1" applyFont="1" applyFill="1" applyBorder="1" applyAlignment="1" applyProtection="1">
      <alignment vertical="center" wrapText="1"/>
    </xf>
    <xf numFmtId="0" fontId="19" fillId="0" borderId="0" xfId="0" applyFont="1" applyFill="1" applyBorder="1" applyAlignment="1" applyProtection="1">
      <alignment horizontal="center" vertical="center" wrapText="1"/>
    </xf>
    <xf numFmtId="0" fontId="0" fillId="0" borderId="0" xfId="0" applyFont="1" applyBorder="1" applyAlignment="1" applyProtection="1">
      <alignment wrapText="1"/>
    </xf>
    <xf numFmtId="0" fontId="4" fillId="0" borderId="0" xfId="0" applyFont="1" applyBorder="1" applyAlignment="1" applyProtection="1">
      <alignment wrapText="1"/>
    </xf>
    <xf numFmtId="0" fontId="1" fillId="0" borderId="0" xfId="0" applyFont="1" applyBorder="1" applyAlignment="1" applyProtection="1">
      <alignment wrapText="1"/>
    </xf>
    <xf numFmtId="0" fontId="0" fillId="0" borderId="0" xfId="0" applyFont="1" applyBorder="1" applyAlignment="1" applyProtection="1">
      <alignment vertical="center"/>
    </xf>
    <xf numFmtId="0" fontId="0" fillId="0" borderId="0" xfId="0" applyFont="1" applyProtection="1"/>
    <xf numFmtId="0" fontId="1" fillId="0" borderId="0" xfId="0" applyFont="1" applyFill="1" applyBorder="1" applyAlignment="1" applyProtection="1">
      <alignment wrapText="1"/>
    </xf>
    <xf numFmtId="0" fontId="0" fillId="0" borderId="0" xfId="0" applyFill="1" applyBorder="1" applyAlignment="1" applyProtection="1">
      <alignment wrapText="1"/>
    </xf>
    <xf numFmtId="0" fontId="0" fillId="0" borderId="0" xfId="0" applyBorder="1" applyAlignment="1" applyProtection="1">
      <alignment wrapText="1"/>
    </xf>
    <xf numFmtId="0" fontId="4" fillId="0" borderId="0" xfId="0" applyFont="1" applyBorder="1" applyProtection="1"/>
    <xf numFmtId="0" fontId="0" fillId="0" borderId="0" xfId="0" applyFont="1" applyFill="1" applyBorder="1" applyAlignment="1" applyProtection="1">
      <alignment vertical="center"/>
    </xf>
    <xf numFmtId="0" fontId="0" fillId="0" borderId="0" xfId="0" applyFont="1" applyFill="1" applyBorder="1" applyAlignment="1" applyProtection="1">
      <alignment wrapText="1"/>
    </xf>
    <xf numFmtId="0" fontId="0" fillId="0" borderId="0" xfId="0" applyBorder="1" applyAlignment="1" applyProtection="1">
      <alignment vertical="center"/>
    </xf>
    <xf numFmtId="0" fontId="0" fillId="0" borderId="0" xfId="0" applyBorder="1" applyAlignment="1" applyProtection="1"/>
    <xf numFmtId="0" fontId="0" fillId="0" borderId="0" xfId="0" applyFont="1" applyBorder="1" applyAlignment="1" applyProtection="1">
      <alignment horizontal="justify" vertical="center"/>
    </xf>
    <xf numFmtId="0" fontId="14" fillId="0" borderId="0" xfId="0" applyFont="1" applyBorder="1" applyAlignment="1" applyProtection="1">
      <alignment vertical="center" wrapText="1" readingOrder="1"/>
    </xf>
    <xf numFmtId="0" fontId="20" fillId="3" borderId="0" xfId="0" applyFont="1" applyFill="1" applyBorder="1" applyAlignment="1" applyProtection="1">
      <alignment vertical="center" wrapText="1"/>
    </xf>
    <xf numFmtId="0" fontId="0" fillId="0" borderId="0" xfId="0" applyFont="1" applyAlignment="1" applyProtection="1">
      <alignment vertical="center"/>
    </xf>
    <xf numFmtId="0" fontId="0" fillId="0" borderId="0" xfId="0" applyFont="1" applyFill="1" applyProtection="1"/>
    <xf numFmtId="0" fontId="0" fillId="0" borderId="0" xfId="0" applyFont="1" applyBorder="1" applyProtection="1"/>
    <xf numFmtId="0" fontId="0" fillId="0" borderId="0" xfId="0" applyBorder="1" applyAlignment="1" applyProtection="1">
      <alignment vertical="top"/>
    </xf>
    <xf numFmtId="0" fontId="0" fillId="0" borderId="0" xfId="0" applyBorder="1" applyAlignment="1" applyProtection="1">
      <alignment vertical="top" wrapText="1"/>
    </xf>
    <xf numFmtId="0" fontId="0" fillId="0" borderId="0" xfId="0" applyFont="1" applyAlignment="1" applyProtection="1">
      <alignment wrapText="1"/>
    </xf>
    <xf numFmtId="0" fontId="3" fillId="0" borderId="0" xfId="0" applyFont="1" applyFill="1" applyBorder="1" applyAlignment="1" applyProtection="1">
      <alignment wrapText="1"/>
    </xf>
    <xf numFmtId="0" fontId="0" fillId="0" borderId="0" xfId="0" applyBorder="1" applyAlignment="1" applyProtection="1">
      <alignment vertical="center" wrapText="1"/>
    </xf>
    <xf numFmtId="0" fontId="0" fillId="0" borderId="0" xfId="0" applyFont="1" applyBorder="1" applyAlignment="1" applyProtection="1">
      <alignment vertical="center" wrapText="1"/>
    </xf>
    <xf numFmtId="0" fontId="0" fillId="0" borderId="0" xfId="0" applyFont="1" applyAlignment="1" applyProtection="1">
      <alignment horizontal="justify" vertical="center"/>
    </xf>
    <xf numFmtId="0" fontId="0" fillId="0" borderId="0" xfId="0" applyAlignment="1" applyProtection="1">
      <alignment wrapText="1"/>
    </xf>
    <xf numFmtId="0" fontId="2" fillId="0" borderId="0" xfId="0" applyFont="1" applyFill="1" applyBorder="1" applyAlignment="1" applyProtection="1">
      <alignment wrapText="1"/>
    </xf>
    <xf numFmtId="0" fontId="1" fillId="0" borderId="0" xfId="0" applyFont="1" applyBorder="1" applyAlignment="1" applyProtection="1">
      <alignment vertical="center" wrapText="1"/>
    </xf>
    <xf numFmtId="0" fontId="0" fillId="0" borderId="0" xfId="0" applyAlignment="1" applyProtection="1">
      <alignment vertical="center" wrapText="1"/>
    </xf>
    <xf numFmtId="0" fontId="19" fillId="3" borderId="0" xfId="0" applyFont="1" applyFill="1" applyBorder="1" applyAlignment="1" applyProtection="1">
      <alignment vertical="center" wrapText="1" readingOrder="1"/>
    </xf>
    <xf numFmtId="0" fontId="16" fillId="3" borderId="0" xfId="0" applyFont="1" applyFill="1" applyBorder="1" applyAlignment="1" applyProtection="1"/>
    <xf numFmtId="0" fontId="4" fillId="0" borderId="0" xfId="0" applyFont="1" applyFill="1" applyBorder="1" applyAlignment="1" applyProtection="1">
      <alignment wrapText="1"/>
    </xf>
    <xf numFmtId="0" fontId="0" fillId="0" borderId="0" xfId="0" applyFont="1" applyBorder="1" applyAlignment="1" applyProtection="1"/>
    <xf numFmtId="0" fontId="0" fillId="0" borderId="0" xfId="0" applyAlignment="1" applyProtection="1"/>
    <xf numFmtId="0" fontId="0" fillId="0" borderId="0" xfId="0" applyAlignment="1" applyProtection="1">
      <alignment vertical="top" wrapText="1"/>
    </xf>
    <xf numFmtId="1" fontId="21" fillId="0" borderId="5" xfId="0" applyNumberFormat="1" applyFont="1" applyFill="1" applyBorder="1" applyAlignment="1" applyProtection="1">
      <alignment horizontal="center" vertical="center" wrapText="1"/>
    </xf>
    <xf numFmtId="0" fontId="15" fillId="0" borderId="0" xfId="0" applyFont="1" applyFill="1" applyBorder="1" applyAlignment="1" applyProtection="1">
      <alignment vertical="center"/>
    </xf>
    <xf numFmtId="1" fontId="17" fillId="0" borderId="0" xfId="0" applyNumberFormat="1" applyFont="1" applyFill="1" applyBorder="1" applyAlignment="1" applyProtection="1">
      <alignment horizontal="center" vertical="center" wrapText="1"/>
    </xf>
    <xf numFmtId="165" fontId="17" fillId="0" borderId="0" xfId="2" applyFont="1" applyFill="1" applyBorder="1" applyAlignment="1" applyProtection="1">
      <alignment vertical="center" wrapText="1" readingOrder="1"/>
    </xf>
    <xf numFmtId="0" fontId="15" fillId="0" borderId="0" xfId="0" applyFont="1" applyFill="1" applyAlignment="1" applyProtection="1">
      <alignment vertical="center" wrapText="1"/>
    </xf>
    <xf numFmtId="0" fontId="0" fillId="0" borderId="0" xfId="0" applyFill="1" applyAlignment="1" applyProtection="1">
      <alignment vertical="center" wrapText="1"/>
    </xf>
    <xf numFmtId="0" fontId="0" fillId="0" borderId="0" xfId="0" applyFill="1" applyAlignment="1" applyProtection="1">
      <alignment wrapText="1"/>
    </xf>
    <xf numFmtId="0" fontId="0" fillId="5" borderId="0" xfId="0" applyFont="1" applyFill="1" applyBorder="1" applyAlignment="1" applyProtection="1"/>
    <xf numFmtId="0" fontId="0" fillId="5" borderId="0" xfId="0" applyFont="1" applyFill="1" applyBorder="1" applyAlignment="1" applyProtection="1">
      <alignment wrapText="1"/>
    </xf>
    <xf numFmtId="0" fontId="0" fillId="5" borderId="0" xfId="0" applyFill="1" applyAlignment="1" applyProtection="1">
      <alignment horizontal="left" vertical="top"/>
    </xf>
    <xf numFmtId="0" fontId="0" fillId="5" borderId="0" xfId="0" applyFont="1" applyFill="1" applyBorder="1" applyProtection="1"/>
    <xf numFmtId="0" fontId="0" fillId="4" borderId="0" xfId="0" applyFont="1" applyFill="1" applyBorder="1" applyProtection="1"/>
    <xf numFmtId="0" fontId="18" fillId="2" borderId="0" xfId="0" applyFont="1" applyFill="1" applyAlignment="1" applyProtection="1">
      <alignment horizontal="center" vertical="center"/>
    </xf>
    <xf numFmtId="0" fontId="27" fillId="0" borderId="0" xfId="0" applyFont="1" applyFill="1" applyAlignment="1" applyProtection="1">
      <alignment horizontal="center"/>
    </xf>
    <xf numFmtId="0" fontId="11" fillId="0" borderId="0" xfId="0" applyFont="1" applyAlignment="1" applyProtection="1">
      <alignment vertical="center"/>
    </xf>
    <xf numFmtId="0" fontId="19" fillId="2" borderId="0" xfId="0" applyFont="1" applyFill="1" applyAlignment="1" applyProtection="1">
      <alignment horizontal="justify" vertical="center"/>
    </xf>
    <xf numFmtId="0" fontId="7" fillId="0" borderId="0" xfId="0" applyFont="1" applyAlignment="1" applyProtection="1">
      <alignment vertical="center"/>
    </xf>
    <xf numFmtId="0" fontId="7" fillId="0" borderId="0" xfId="0" applyFont="1" applyFill="1" applyAlignment="1" applyProtection="1">
      <alignment vertical="center"/>
    </xf>
    <xf numFmtId="0" fontId="7" fillId="0" borderId="0" xfId="0" applyFont="1" applyFill="1" applyAlignment="1" applyProtection="1">
      <alignment vertical="center" wrapText="1"/>
    </xf>
    <xf numFmtId="0" fontId="11" fillId="0" borderId="0" xfId="0" applyFont="1" applyFill="1" applyAlignment="1" applyProtection="1">
      <alignment horizontal="justify" vertical="center"/>
    </xf>
    <xf numFmtId="0" fontId="7" fillId="0" borderId="0" xfId="0" applyFont="1" applyFill="1" applyAlignment="1" applyProtection="1">
      <alignment horizontal="justify" vertical="center"/>
    </xf>
    <xf numFmtId="0" fontId="19" fillId="3" borderId="0" xfId="0" applyFont="1" applyFill="1" applyAlignment="1" applyProtection="1">
      <alignment horizontal="justify" vertical="center"/>
    </xf>
    <xf numFmtId="0" fontId="11" fillId="0" borderId="0" xfId="0" applyFont="1" applyAlignment="1" applyProtection="1">
      <alignment horizontal="justify" vertical="center"/>
    </xf>
    <xf numFmtId="0" fontId="7" fillId="0" borderId="0" xfId="0" applyFont="1" applyAlignment="1" applyProtection="1">
      <alignment vertical="center" wrapText="1"/>
    </xf>
    <xf numFmtId="0" fontId="11" fillId="0" borderId="0" xfId="1" applyFont="1" applyAlignment="1" applyProtection="1">
      <alignment horizontal="justify" vertical="center"/>
    </xf>
    <xf numFmtId="0" fontId="7" fillId="0" borderId="0" xfId="0" applyFont="1" applyAlignment="1" applyProtection="1">
      <alignment horizontal="justify" vertical="center"/>
    </xf>
    <xf numFmtId="0" fontId="11" fillId="0" borderId="0" xfId="0" applyFont="1" applyAlignment="1" applyProtection="1">
      <alignment horizontal="left" vertical="center" wrapText="1"/>
    </xf>
    <xf numFmtId="0" fontId="12" fillId="0" borderId="0" xfId="1" applyFont="1" applyAlignment="1" applyProtection="1">
      <alignment vertical="center"/>
    </xf>
    <xf numFmtId="0" fontId="12" fillId="0" borderId="0" xfId="1" applyFont="1" applyAlignment="1" applyProtection="1">
      <alignment horizontal="justify" vertical="center"/>
    </xf>
    <xf numFmtId="0" fontId="11" fillId="9" borderId="0" xfId="1" applyFont="1" applyFill="1" applyAlignment="1" applyProtection="1">
      <alignment horizontal="justify" vertical="center"/>
    </xf>
    <xf numFmtId="0" fontId="11" fillId="0" borderId="0" xfId="0" applyFont="1" applyAlignment="1" applyProtection="1">
      <alignment horizontal="center" vertical="center"/>
    </xf>
    <xf numFmtId="0" fontId="0" fillId="0" borderId="0" xfId="0" applyProtection="1">
      <protection locked="0"/>
    </xf>
    <xf numFmtId="0" fontId="19" fillId="3" borderId="0" xfId="0" applyFont="1" applyFill="1" applyBorder="1" applyAlignment="1" applyProtection="1">
      <alignment vertical="center" readingOrder="1"/>
    </xf>
    <xf numFmtId="0" fontId="33" fillId="0" borderId="0" xfId="0" applyFont="1" applyBorder="1" applyProtection="1"/>
    <xf numFmtId="166" fontId="19" fillId="8" borderId="0" xfId="0" applyNumberFormat="1" applyFont="1" applyFill="1" applyBorder="1" applyAlignment="1" applyProtection="1">
      <alignment horizontal="left" vertical="center" wrapText="1"/>
    </xf>
    <xf numFmtId="1" fontId="19" fillId="8" borderId="0" xfId="0" applyNumberFormat="1" applyFont="1" applyFill="1" applyBorder="1" applyAlignment="1" applyProtection="1">
      <alignment horizontal="center" vertical="center" wrapText="1"/>
    </xf>
    <xf numFmtId="164" fontId="0" fillId="0" borderId="0" xfId="0" applyNumberFormat="1" applyBorder="1" applyAlignment="1" applyProtection="1">
      <alignment wrapText="1"/>
    </xf>
    <xf numFmtId="164" fontId="19" fillId="3" borderId="0" xfId="0" applyNumberFormat="1" applyFont="1" applyFill="1" applyBorder="1" applyAlignment="1" applyProtection="1">
      <alignment vertical="center"/>
    </xf>
    <xf numFmtId="164" fontId="21" fillId="0" borderId="4" xfId="2" applyNumberFormat="1" applyFont="1" applyFill="1" applyBorder="1" applyAlignment="1" applyProtection="1">
      <alignment vertical="center" wrapText="1" readingOrder="1"/>
    </xf>
    <xf numFmtId="164" fontId="21" fillId="0" borderId="0" xfId="2" applyNumberFormat="1" applyFont="1" applyFill="1" applyBorder="1" applyAlignment="1" applyProtection="1">
      <alignment vertical="center" wrapText="1" readingOrder="1"/>
    </xf>
    <xf numFmtId="164" fontId="31" fillId="0" borderId="4" xfId="2" applyNumberFormat="1" applyFont="1" applyFill="1" applyBorder="1" applyAlignment="1" applyProtection="1">
      <alignment vertical="center" wrapText="1" readingOrder="1"/>
    </xf>
    <xf numFmtId="164" fontId="19" fillId="3" borderId="0" xfId="0" applyNumberFormat="1" applyFont="1" applyFill="1" applyBorder="1" applyAlignment="1" applyProtection="1">
      <alignment vertical="center" wrapText="1" readingOrder="1"/>
    </xf>
    <xf numFmtId="0" fontId="0" fillId="4" borderId="0" xfId="0" applyFill="1" applyAlignment="1" applyProtection="1">
      <alignment wrapText="1"/>
    </xf>
    <xf numFmtId="0" fontId="0" fillId="4" borderId="0" xfId="0" applyFill="1" applyBorder="1" applyAlignment="1" applyProtection="1"/>
    <xf numFmtId="0" fontId="6" fillId="4" borderId="0" xfId="0" applyFont="1" applyFill="1" applyBorder="1" applyAlignment="1" applyProtection="1">
      <alignment wrapText="1"/>
    </xf>
    <xf numFmtId="0" fontId="12" fillId="0" borderId="0" xfId="1" applyFont="1" applyFill="1" applyAlignment="1" applyProtection="1">
      <alignment horizontal="justify" vertical="center"/>
    </xf>
    <xf numFmtId="0" fontId="15" fillId="0" borderId="5" xfId="2" applyNumberFormat="1" applyFont="1" applyFill="1" applyBorder="1" applyAlignment="1" applyProtection="1">
      <alignment horizontal="center" vertical="center" wrapText="1" readingOrder="1"/>
    </xf>
    <xf numFmtId="0" fontId="15" fillId="0" borderId="0" xfId="2" applyNumberFormat="1" applyFont="1" applyFill="1" applyBorder="1" applyAlignment="1" applyProtection="1">
      <alignment horizontal="center" vertical="center" wrapText="1" readingOrder="1"/>
    </xf>
    <xf numFmtId="0" fontId="32" fillId="0" borderId="5" xfId="2" applyNumberFormat="1" applyFont="1" applyFill="1" applyBorder="1" applyAlignment="1" applyProtection="1">
      <alignment horizontal="center" vertical="center" wrapText="1" readingOrder="1"/>
    </xf>
    <xf numFmtId="0" fontId="20" fillId="0" borderId="0" xfId="0" applyFont="1" applyFill="1" applyAlignment="1" applyProtection="1">
      <alignment horizontal="center" wrapText="1"/>
    </xf>
    <xf numFmtId="0" fontId="35" fillId="3" borderId="0" xfId="0" applyFont="1" applyFill="1" applyBorder="1" applyAlignment="1" applyProtection="1">
      <alignment horizontal="center" vertical="center" readingOrder="1"/>
    </xf>
    <xf numFmtId="0" fontId="20" fillId="3" borderId="0" xfId="0" applyFont="1" applyFill="1" applyBorder="1" applyAlignment="1" applyProtection="1">
      <alignment vertical="center"/>
    </xf>
    <xf numFmtId="164" fontId="20" fillId="3" borderId="0" xfId="0" applyNumberFormat="1" applyFont="1" applyFill="1" applyBorder="1" applyAlignment="1" applyProtection="1">
      <alignment vertical="center"/>
    </xf>
    <xf numFmtId="0" fontId="4" fillId="4" borderId="0" xfId="0" applyFont="1" applyFill="1" applyBorder="1" applyAlignment="1" applyProtection="1">
      <alignment wrapText="1"/>
    </xf>
    <xf numFmtId="0" fontId="4" fillId="5" borderId="0" xfId="0" applyFont="1" applyFill="1" applyAlignment="1" applyProtection="1">
      <alignment wrapText="1"/>
    </xf>
    <xf numFmtId="1" fontId="0" fillId="5" borderId="0" xfId="0" applyNumberFormat="1" applyFont="1" applyFill="1" applyBorder="1" applyAlignment="1" applyProtection="1">
      <alignment horizontal="center"/>
    </xf>
    <xf numFmtId="0" fontId="0" fillId="5" borderId="0" xfId="0" applyFont="1" applyFill="1" applyBorder="1" applyAlignment="1" applyProtection="1">
      <alignment horizontal="center"/>
    </xf>
    <xf numFmtId="1" fontId="0" fillId="4" borderId="0" xfId="0" applyNumberFormat="1" applyFont="1" applyFill="1" applyBorder="1" applyAlignment="1" applyProtection="1">
      <alignment horizontal="center"/>
    </xf>
    <xf numFmtId="0" fontId="0" fillId="4" borderId="0" xfId="0" applyFont="1" applyFill="1" applyBorder="1" applyAlignment="1" applyProtection="1">
      <alignment horizontal="center"/>
    </xf>
    <xf numFmtId="0" fontId="4" fillId="4" borderId="0" xfId="0" applyFont="1" applyFill="1" applyAlignment="1" applyProtection="1"/>
    <xf numFmtId="0" fontId="4" fillId="4" borderId="0" xfId="0" applyFont="1" applyFill="1" applyAlignment="1" applyProtection="1">
      <alignment wrapText="1"/>
    </xf>
    <xf numFmtId="2" fontId="0" fillId="4" borderId="0" xfId="0" applyNumberFormat="1" applyFont="1" applyFill="1" applyAlignment="1" applyProtection="1">
      <alignment vertical="top"/>
    </xf>
    <xf numFmtId="0" fontId="4" fillId="5" borderId="0" xfId="0" applyFont="1" applyFill="1" applyBorder="1" applyAlignment="1" applyProtection="1">
      <alignment wrapText="1"/>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4" fillId="5" borderId="0" xfId="0" applyFont="1" applyFill="1" applyAlignment="1" applyProtection="1">
      <alignment horizontal="center" vertical="top"/>
    </xf>
    <xf numFmtId="1" fontId="4" fillId="5" borderId="0" xfId="0" applyNumberFormat="1" applyFont="1" applyFill="1" applyBorder="1" applyAlignment="1" applyProtection="1">
      <alignment horizontal="center"/>
    </xf>
    <xf numFmtId="0" fontId="4" fillId="4" borderId="0" xfId="0" applyFont="1" applyFill="1" applyBorder="1" applyAlignment="1" applyProtection="1">
      <alignment horizontal="center" wrapText="1"/>
    </xf>
    <xf numFmtId="0" fontId="4" fillId="5" borderId="0" xfId="0" applyFont="1" applyFill="1" applyAlignment="1" applyProtection="1">
      <alignment horizontal="center" wrapText="1"/>
    </xf>
    <xf numFmtId="0" fontId="18" fillId="3" borderId="0" xfId="0" applyFont="1" applyFill="1" applyBorder="1" applyAlignment="1" applyProtection="1">
      <alignment vertical="center" wrapText="1" readingOrder="1"/>
    </xf>
    <xf numFmtId="165" fontId="18" fillId="3" borderId="0" xfId="2" applyFont="1" applyFill="1" applyBorder="1" applyAlignment="1" applyProtection="1">
      <alignment horizontal="center" vertical="center" wrapText="1" readingOrder="1"/>
    </xf>
    <xf numFmtId="165" fontId="18" fillId="0" borderId="0" xfId="2" applyFont="1" applyFill="1" applyBorder="1" applyAlignment="1" applyProtection="1">
      <alignment horizontal="center" vertical="center" wrapText="1" readingOrder="1"/>
    </xf>
    <xf numFmtId="0" fontId="18" fillId="7" borderId="0" xfId="0" applyFont="1" applyFill="1" applyBorder="1" applyAlignment="1" applyProtection="1">
      <alignment vertical="center" wrapText="1" readingOrder="1"/>
    </xf>
    <xf numFmtId="165" fontId="18" fillId="7" borderId="0" xfId="2" applyFont="1" applyFill="1" applyBorder="1" applyAlignment="1" applyProtection="1">
      <alignment horizontal="center" vertical="center" wrapText="1" readingOrder="1"/>
    </xf>
    <xf numFmtId="0" fontId="20" fillId="0" borderId="0" xfId="0" applyFont="1" applyFill="1" applyBorder="1" applyAlignment="1" applyProtection="1">
      <alignment wrapText="1"/>
    </xf>
    <xf numFmtId="0" fontId="16" fillId="0" borderId="0" xfId="0" applyFont="1" applyProtection="1"/>
    <xf numFmtId="0" fontId="12" fillId="9" borderId="0" xfId="1" applyFont="1" applyFill="1" applyAlignment="1" applyProtection="1">
      <alignment vertical="center" wrapText="1"/>
    </xf>
    <xf numFmtId="167" fontId="15" fillId="10" borderId="3" xfId="0" applyNumberFormat="1" applyFont="1" applyFill="1" applyBorder="1" applyAlignment="1" applyProtection="1">
      <alignment vertical="center"/>
      <protection locked="0"/>
    </xf>
    <xf numFmtId="164" fontId="15" fillId="10" borderId="4" xfId="0" applyNumberFormat="1" applyFont="1" applyFill="1" applyBorder="1" applyAlignment="1" applyProtection="1">
      <alignment vertical="center" wrapText="1"/>
      <protection locked="0"/>
    </xf>
    <xf numFmtId="0" fontId="15" fillId="10" borderId="4" xfId="0" applyFont="1" applyFill="1" applyBorder="1" applyAlignment="1" applyProtection="1">
      <alignment vertical="center" wrapText="1"/>
      <protection locked="0"/>
    </xf>
    <xf numFmtId="0" fontId="15" fillId="10" borderId="5" xfId="0" applyFont="1" applyFill="1" applyBorder="1" applyAlignment="1" applyProtection="1">
      <alignment vertical="center" wrapText="1"/>
      <protection locked="0"/>
    </xf>
    <xf numFmtId="167" fontId="15" fillId="10" borderId="3" xfId="0" applyNumberFormat="1" applyFont="1" applyFill="1" applyBorder="1" applyAlignment="1" applyProtection="1">
      <alignment vertical="center" wrapText="1"/>
      <protection locked="0"/>
    </xf>
    <xf numFmtId="0" fontId="0" fillId="10" borderId="4" xfId="0" applyFont="1" applyFill="1" applyBorder="1" applyAlignment="1" applyProtection="1">
      <alignment vertical="center" wrapText="1"/>
      <protection locked="0"/>
    </xf>
    <xf numFmtId="0" fontId="0" fillId="10" borderId="5" xfId="0" applyFont="1" applyFill="1" applyBorder="1" applyAlignment="1" applyProtection="1">
      <alignment vertical="center" wrapText="1"/>
      <protection locked="0"/>
    </xf>
    <xf numFmtId="0" fontId="15" fillId="10" borderId="4" xfId="0" applyNumberFormat="1" applyFont="1" applyFill="1" applyBorder="1" applyAlignment="1" applyProtection="1">
      <alignment horizontal="left" vertical="center" wrapText="1"/>
      <protection locked="0"/>
    </xf>
    <xf numFmtId="164" fontId="15" fillId="10" borderId="4" xfId="0" applyNumberFormat="1" applyFont="1" applyFill="1" applyBorder="1" applyAlignment="1" applyProtection="1">
      <alignment horizontal="right" vertical="center" wrapText="1"/>
      <protection locked="0"/>
    </xf>
    <xf numFmtId="0" fontId="10" fillId="0" borderId="0" xfId="1" applyFill="1" applyAlignment="1">
      <alignment wrapText="1"/>
    </xf>
    <xf numFmtId="167" fontId="15" fillId="10" borderId="8" xfId="0" applyNumberFormat="1" applyFont="1" applyFill="1" applyBorder="1" applyAlignment="1" applyProtection="1">
      <alignment vertical="center" wrapText="1"/>
      <protection locked="0"/>
    </xf>
    <xf numFmtId="164" fontId="15" fillId="10" borderId="9" xfId="0" applyNumberFormat="1" applyFont="1" applyFill="1" applyBorder="1" applyAlignment="1" applyProtection="1">
      <alignment vertical="center" wrapText="1"/>
      <protection locked="0"/>
    </xf>
    <xf numFmtId="0" fontId="15" fillId="10" borderId="9" xfId="0" applyFont="1" applyFill="1" applyBorder="1" applyAlignment="1" applyProtection="1">
      <alignment vertical="center" wrapText="1"/>
      <protection locked="0"/>
    </xf>
    <xf numFmtId="0" fontId="15" fillId="10" borderId="10" xfId="0" applyFont="1" applyFill="1" applyBorder="1" applyAlignment="1" applyProtection="1">
      <alignment vertical="center" wrapText="1"/>
      <protection locked="0"/>
    </xf>
    <xf numFmtId="167" fontId="15" fillId="3" borderId="3" xfId="0" applyNumberFormat="1" applyFont="1" applyFill="1" applyBorder="1" applyAlignment="1" applyProtection="1">
      <alignment vertical="center"/>
      <protection locked="0"/>
    </xf>
    <xf numFmtId="164" fontId="15" fillId="3" borderId="4" xfId="0" applyNumberFormat="1" applyFont="1" applyFill="1" applyBorder="1" applyAlignment="1" applyProtection="1">
      <alignment vertical="center" wrapText="1"/>
      <protection locked="0"/>
    </xf>
    <xf numFmtId="0" fontId="15" fillId="3" borderId="4" xfId="0" applyFont="1" applyFill="1" applyBorder="1" applyAlignment="1" applyProtection="1">
      <alignment vertical="center" wrapText="1"/>
      <protection locked="0"/>
    </xf>
    <xf numFmtId="0" fontId="15" fillId="3" borderId="5" xfId="0" applyFont="1" applyFill="1" applyBorder="1" applyAlignment="1" applyProtection="1">
      <alignment vertical="center" wrapText="1"/>
      <protection locked="0"/>
    </xf>
    <xf numFmtId="0" fontId="20" fillId="3" borderId="0" xfId="0" applyFont="1" applyFill="1" applyBorder="1" applyAlignment="1" applyProtection="1">
      <alignment horizontal="left" vertical="center" wrapText="1"/>
    </xf>
    <xf numFmtId="0" fontId="19" fillId="3" borderId="0" xfId="0" applyFont="1" applyFill="1" applyBorder="1" applyAlignment="1" applyProtection="1">
      <alignment horizontal="left" vertical="center" readingOrder="1"/>
    </xf>
    <xf numFmtId="166" fontId="19" fillId="3" borderId="0" xfId="0" applyNumberFormat="1" applyFont="1" applyFill="1" applyBorder="1" applyAlignment="1" applyProtection="1">
      <alignment horizontal="left" vertical="center" wrapText="1"/>
    </xf>
    <xf numFmtId="1" fontId="19" fillId="3" borderId="0" xfId="0" applyNumberFormat="1" applyFont="1" applyFill="1" applyBorder="1" applyAlignment="1" applyProtection="1">
      <alignment horizontal="center" vertical="center" wrapText="1"/>
    </xf>
    <xf numFmtId="166" fontId="35" fillId="3" borderId="0" xfId="0" applyNumberFormat="1" applyFont="1" applyFill="1" applyBorder="1" applyAlignment="1" applyProtection="1">
      <alignment horizontal="center" vertical="center" wrapText="1"/>
    </xf>
    <xf numFmtId="0" fontId="34" fillId="11" borderId="7" xfId="0" applyFont="1" applyFill="1" applyBorder="1" applyAlignment="1" applyProtection="1">
      <alignment horizontal="center" vertical="center" wrapText="1"/>
    </xf>
    <xf numFmtId="167" fontId="15" fillId="11" borderId="3" xfId="0" applyNumberFormat="1" applyFont="1" applyFill="1" applyBorder="1" applyAlignment="1" applyProtection="1">
      <alignment vertical="center"/>
      <protection locked="0"/>
    </xf>
    <xf numFmtId="164" fontId="15" fillId="11" borderId="4" xfId="0" applyNumberFormat="1" applyFont="1" applyFill="1" applyBorder="1" applyAlignment="1" applyProtection="1">
      <alignment vertical="center" wrapText="1"/>
      <protection locked="0"/>
    </xf>
    <xf numFmtId="0" fontId="15" fillId="11" borderId="4" xfId="0" applyFont="1" applyFill="1" applyBorder="1" applyAlignment="1" applyProtection="1">
      <alignment vertical="center" wrapText="1"/>
      <protection locked="0"/>
    </xf>
    <xf numFmtId="0" fontId="15" fillId="11" borderId="5" xfId="0" applyFont="1" applyFill="1" applyBorder="1" applyAlignment="1" applyProtection="1">
      <alignment vertical="center" wrapText="1"/>
      <protection locked="0"/>
    </xf>
    <xf numFmtId="167" fontId="15" fillId="11" borderId="3" xfId="0" applyNumberFormat="1" applyFont="1" applyFill="1" applyBorder="1" applyAlignment="1" applyProtection="1">
      <alignment vertical="center" wrapText="1"/>
      <protection locked="0"/>
    </xf>
    <xf numFmtId="0" fontId="0" fillId="11" borderId="4" xfId="0" applyFont="1" applyFill="1" applyBorder="1" applyAlignment="1" applyProtection="1">
      <alignment vertical="center" wrapText="1"/>
      <protection locked="0"/>
    </xf>
    <xf numFmtId="0" fontId="0" fillId="11" borderId="5" xfId="0" applyFont="1" applyFill="1" applyBorder="1" applyAlignment="1" applyProtection="1">
      <alignment vertical="center" wrapText="1"/>
      <protection locked="0"/>
    </xf>
    <xf numFmtId="0" fontId="0" fillId="11" borderId="4" xfId="0" applyFont="1" applyFill="1" applyBorder="1" applyAlignment="1" applyProtection="1">
      <alignment horizontal="left" vertical="center" wrapText="1"/>
      <protection locked="0"/>
    </xf>
    <xf numFmtId="0" fontId="15" fillId="11" borderId="4" xfId="0" applyNumberFormat="1" applyFont="1" applyFill="1" applyBorder="1" applyAlignment="1" applyProtection="1">
      <alignment horizontal="left" vertical="center" wrapText="1"/>
      <protection locked="0"/>
    </xf>
    <xf numFmtId="164" fontId="15" fillId="11" borderId="4" xfId="0" applyNumberFormat="1" applyFont="1" applyFill="1" applyBorder="1" applyAlignment="1" applyProtection="1">
      <alignment horizontal="right" vertical="center" wrapText="1"/>
      <protection locked="0"/>
    </xf>
    <xf numFmtId="0" fontId="0" fillId="11" borderId="5" xfId="0" applyFont="1" applyFill="1" applyBorder="1" applyAlignment="1" applyProtection="1">
      <alignment horizontal="left" vertical="center" wrapText="1"/>
      <protection locked="0"/>
    </xf>
    <xf numFmtId="0" fontId="35" fillId="3" borderId="0" xfId="0" applyFont="1" applyFill="1" applyBorder="1" applyAlignment="1" applyProtection="1">
      <alignment horizontal="center" vertical="center" wrapText="1"/>
    </xf>
    <xf numFmtId="0" fontId="15" fillId="0" borderId="0" xfId="0" applyFont="1" applyFill="1" applyBorder="1" applyAlignment="1" applyProtection="1">
      <alignment horizontal="center" vertical="center" wrapText="1" readingOrder="1"/>
    </xf>
    <xf numFmtId="0" fontId="14" fillId="11" borderId="2" xfId="0" applyFont="1" applyFill="1" applyBorder="1" applyAlignment="1" applyProtection="1">
      <alignment horizontal="left" vertical="center" wrapText="1" readingOrder="1"/>
      <protection locked="0"/>
    </xf>
    <xf numFmtId="0" fontId="13" fillId="0" borderId="6" xfId="0" applyFont="1" applyFill="1" applyBorder="1" applyAlignment="1" applyProtection="1">
      <alignment horizontal="left" vertical="center"/>
    </xf>
    <xf numFmtId="0" fontId="22" fillId="2" borderId="0" xfId="0" applyFont="1" applyFill="1" applyBorder="1" applyAlignment="1" applyProtection="1">
      <alignment horizontal="center" vertical="center"/>
    </xf>
    <xf numFmtId="0" fontId="36" fillId="11" borderId="2" xfId="0" applyFont="1" applyFill="1" applyBorder="1" applyAlignment="1" applyProtection="1">
      <alignment horizontal="left" vertical="center" wrapText="1" readingOrder="1"/>
      <protection locked="0"/>
    </xf>
    <xf numFmtId="167" fontId="36" fillId="11" borderId="2" xfId="0" applyNumberFormat="1" applyFont="1" applyFill="1" applyBorder="1" applyAlignment="1" applyProtection="1">
      <alignment horizontal="left" vertical="center" wrapText="1" readingOrder="1"/>
      <protection locked="0"/>
    </xf>
    <xf numFmtId="167" fontId="13" fillId="0" borderId="2" xfId="0" applyNumberFormat="1" applyFont="1" applyBorder="1" applyAlignment="1" applyProtection="1">
      <alignment horizontal="left" vertical="center" wrapText="1" readingOrder="1"/>
    </xf>
    <xf numFmtId="0" fontId="35" fillId="3" borderId="0" xfId="0" applyFont="1" applyFill="1" applyBorder="1" applyAlignment="1" applyProtection="1">
      <alignment horizontal="center" vertical="center" wrapText="1"/>
    </xf>
    <xf numFmtId="0" fontId="18" fillId="3" borderId="0" xfId="0" applyFont="1" applyFill="1" applyBorder="1" applyAlignment="1" applyProtection="1">
      <alignment horizontal="center" vertical="center" wrapText="1" readingOrder="1"/>
    </xf>
    <xf numFmtId="0" fontId="3" fillId="0" borderId="1" xfId="0" applyFont="1" applyFill="1" applyBorder="1" applyAlignment="1" applyProtection="1">
      <alignment horizontal="center" vertical="center" wrapText="1" readingOrder="1"/>
    </xf>
    <xf numFmtId="0" fontId="3" fillId="0" borderId="0" xfId="0" applyFont="1" applyFill="1" applyBorder="1" applyAlignment="1" applyProtection="1">
      <alignment horizontal="center" vertical="center" wrapText="1" readingOrder="1"/>
    </xf>
    <xf numFmtId="0" fontId="5" fillId="0" borderId="1" xfId="0" applyFont="1" applyFill="1" applyBorder="1" applyAlignment="1" applyProtection="1">
      <alignment horizontal="center" vertical="center" wrapText="1" readingOrder="1"/>
    </xf>
    <xf numFmtId="0" fontId="5" fillId="0" borderId="0" xfId="0" applyFont="1" applyFill="1" applyBorder="1" applyAlignment="1" applyProtection="1">
      <alignment horizontal="center" vertical="center" wrapText="1" readingOrder="1"/>
    </xf>
    <xf numFmtId="0" fontId="20" fillId="3" borderId="0" xfId="0" applyFont="1" applyFill="1" applyBorder="1" applyAlignment="1" applyProtection="1">
      <alignment horizontal="center" vertical="center" wrapText="1" readingOrder="1"/>
    </xf>
    <xf numFmtId="0" fontId="5" fillId="0" borderId="0"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13"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xf>
  </cellXfs>
  <cellStyles count="3">
    <cellStyle name="Currency" xfId="2" builtinId="4"/>
    <cellStyle name="Hyperlink" xfId="1" builtinId="8"/>
    <cellStyle name="Normal" xfId="0" builtinId="0"/>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sc.govt.nz/assets/Legacy/resources/Chief-Executive-Expense-Disclosure-Guide.pdf" TargetMode="External"/><Relationship Id="rId3" Type="http://schemas.openxmlformats.org/officeDocument/2006/relationships/hyperlink" Target="mailto:ceexpenses@ssc.govt.nz" TargetMode="External"/><Relationship Id="rId7" Type="http://schemas.openxmlformats.org/officeDocument/2006/relationships/hyperlink" Target="http://www.ssc.govt.nz/assets/Legacy/resources/Chief-Executive-Expense-Disclosure-Guide.pdf" TargetMode="External"/><Relationship Id="rId2" Type="http://schemas.openxmlformats.org/officeDocument/2006/relationships/hyperlink" Target="http://www.ssc.govt.nz/ce-expenses-disclosure" TargetMode="External"/><Relationship Id="rId1" Type="http://schemas.openxmlformats.org/officeDocument/2006/relationships/hyperlink" Target="https://www.data.govt.nz/toolkit/how-do-i-add-or-update-our-chief-executive-expenses/" TargetMode="External"/><Relationship Id="rId6" Type="http://schemas.openxmlformats.org/officeDocument/2006/relationships/hyperlink" Target="https://www.data.govt.nz/toolkit/how-do-i-add-or-update-our-chief-executive-expenses/" TargetMode="External"/><Relationship Id="rId11" Type="http://schemas.openxmlformats.org/officeDocument/2006/relationships/comments" Target="../comments1.xml"/><Relationship Id="rId5" Type="http://schemas.openxmlformats.org/officeDocument/2006/relationships/hyperlink" Target="http://www.ssc.govt.nz/ce-expenses-disclosure" TargetMode="External"/><Relationship Id="rId10" Type="http://schemas.openxmlformats.org/officeDocument/2006/relationships/vmlDrawing" Target="../drawings/vmlDrawing1.vml"/><Relationship Id="rId4" Type="http://schemas.openxmlformats.org/officeDocument/2006/relationships/hyperlink" Target="mailto:info@data.govt.n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61"/>
  <sheetViews>
    <sheetView zoomScaleNormal="100" workbookViewId="0"/>
  </sheetViews>
  <sheetFormatPr defaultColWidth="0" defaultRowHeight="14.25" zeroHeight="1" x14ac:dyDescent="0.2"/>
  <cols>
    <col min="1" max="1" width="219.28515625" style="70" customWidth="1"/>
    <col min="2" max="2" width="33.28515625" style="69" customWidth="1"/>
    <col min="3" max="16384" width="8.7109375" style="16" hidden="1"/>
  </cols>
  <sheetData>
    <row r="1" spans="1:2" ht="23.25" customHeight="1" x14ac:dyDescent="0.2">
      <c r="A1" s="68" t="s">
        <v>0</v>
      </c>
    </row>
    <row r="2" spans="1:2" ht="33" customHeight="1" x14ac:dyDescent="0.2">
      <c r="A2" s="132" t="s">
        <v>1</v>
      </c>
    </row>
    <row r="3" spans="1:2" ht="17.25" customHeight="1" x14ac:dyDescent="0.2"/>
    <row r="4" spans="1:2" ht="23.25" customHeight="1" x14ac:dyDescent="0.2">
      <c r="A4" s="156" t="s">
        <v>2</v>
      </c>
    </row>
    <row r="5" spans="1:2" ht="17.25" customHeight="1" x14ac:dyDescent="0.2"/>
    <row r="6" spans="1:2" ht="23.25" customHeight="1" x14ac:dyDescent="0.2">
      <c r="A6" s="71" t="s">
        <v>3</v>
      </c>
    </row>
    <row r="7" spans="1:2" ht="17.25" customHeight="1" x14ac:dyDescent="0.2">
      <c r="A7" s="72" t="s">
        <v>4</v>
      </c>
    </row>
    <row r="8" spans="1:2" ht="17.25" customHeight="1" x14ac:dyDescent="0.2">
      <c r="A8" s="73" t="s">
        <v>5</v>
      </c>
    </row>
    <row r="9" spans="1:2" ht="17.25" customHeight="1" x14ac:dyDescent="0.2">
      <c r="A9" s="73"/>
    </row>
    <row r="10" spans="1:2" ht="23.25" customHeight="1" x14ac:dyDescent="0.2">
      <c r="A10" s="71" t="s">
        <v>6</v>
      </c>
      <c r="B10" s="105" t="s">
        <v>7</v>
      </c>
    </row>
    <row r="11" spans="1:2" ht="17.25" customHeight="1" x14ac:dyDescent="0.2">
      <c r="A11" s="74" t="s">
        <v>8</v>
      </c>
    </row>
    <row r="12" spans="1:2" ht="17.25" customHeight="1" x14ac:dyDescent="0.2">
      <c r="A12" s="73" t="s">
        <v>9</v>
      </c>
    </row>
    <row r="13" spans="1:2" ht="17.25" customHeight="1" x14ac:dyDescent="0.2">
      <c r="A13" s="73" t="s">
        <v>10</v>
      </c>
    </row>
    <row r="14" spans="1:2" ht="17.25" customHeight="1" x14ac:dyDescent="0.2">
      <c r="A14" s="75" t="s">
        <v>11</v>
      </c>
    </row>
    <row r="15" spans="1:2" ht="17.25" customHeight="1" x14ac:dyDescent="0.2">
      <c r="A15" s="73" t="s">
        <v>12</v>
      </c>
    </row>
    <row r="16" spans="1:2" ht="17.25" customHeight="1" x14ac:dyDescent="0.2">
      <c r="A16" s="73"/>
    </row>
    <row r="17" spans="1:1" ht="23.25" customHeight="1" x14ac:dyDescent="0.2">
      <c r="A17" s="71" t="s">
        <v>13</v>
      </c>
    </row>
    <row r="18" spans="1:1" ht="17.25" customHeight="1" x14ac:dyDescent="0.2">
      <c r="A18" s="75" t="s">
        <v>14</v>
      </c>
    </row>
    <row r="19" spans="1:1" ht="17.25" customHeight="1" x14ac:dyDescent="0.2">
      <c r="A19" s="75" t="s">
        <v>15</v>
      </c>
    </row>
    <row r="20" spans="1:1" ht="17.25" customHeight="1" x14ac:dyDescent="0.2">
      <c r="A20" s="101" t="s">
        <v>16</v>
      </c>
    </row>
    <row r="21" spans="1:1" ht="17.25" customHeight="1" x14ac:dyDescent="0.2">
      <c r="A21" s="76"/>
    </row>
    <row r="22" spans="1:1" ht="23.25" customHeight="1" x14ac:dyDescent="0.2">
      <c r="A22" s="71" t="s">
        <v>17</v>
      </c>
    </row>
    <row r="23" spans="1:1" ht="17.25" customHeight="1" x14ac:dyDescent="0.2">
      <c r="A23" s="76" t="s">
        <v>18</v>
      </c>
    </row>
    <row r="24" spans="1:1" ht="17.25" customHeight="1" x14ac:dyDescent="0.2">
      <c r="A24" s="76"/>
    </row>
    <row r="25" spans="1:1" ht="23.25" customHeight="1" x14ac:dyDescent="0.2">
      <c r="A25" s="71" t="s">
        <v>19</v>
      </c>
    </row>
    <row r="26" spans="1:1" ht="17.25" customHeight="1" x14ac:dyDescent="0.2">
      <c r="A26" s="77" t="s">
        <v>20</v>
      </c>
    </row>
    <row r="27" spans="1:1" ht="32.25" customHeight="1" x14ac:dyDescent="0.2">
      <c r="A27" s="75" t="s">
        <v>21</v>
      </c>
    </row>
    <row r="28" spans="1:1" ht="17.25" customHeight="1" x14ac:dyDescent="0.2">
      <c r="A28" s="77" t="s">
        <v>22</v>
      </c>
    </row>
    <row r="29" spans="1:1" ht="32.25" customHeight="1" x14ac:dyDescent="0.2">
      <c r="A29" s="75" t="s">
        <v>23</v>
      </c>
    </row>
    <row r="30" spans="1:1" ht="17.25" customHeight="1" x14ac:dyDescent="0.2">
      <c r="A30" s="77" t="s">
        <v>24</v>
      </c>
    </row>
    <row r="31" spans="1:1" ht="17.25" customHeight="1" x14ac:dyDescent="0.2">
      <c r="A31" s="75" t="s">
        <v>25</v>
      </c>
    </row>
    <row r="32" spans="1:1" ht="17.25" customHeight="1" x14ac:dyDescent="0.2">
      <c r="A32" s="77" t="s">
        <v>26</v>
      </c>
    </row>
    <row r="33" spans="1:1" ht="32.25" customHeight="1" x14ac:dyDescent="0.2">
      <c r="A33" s="78" t="s">
        <v>27</v>
      </c>
    </row>
    <row r="34" spans="1:1" ht="32.25" customHeight="1" x14ac:dyDescent="0.2">
      <c r="A34" s="79" t="s">
        <v>28</v>
      </c>
    </row>
    <row r="35" spans="1:1" ht="17.25" customHeight="1" x14ac:dyDescent="0.2">
      <c r="A35" s="77" t="s">
        <v>29</v>
      </c>
    </row>
    <row r="36" spans="1:1" ht="32.25" customHeight="1" x14ac:dyDescent="0.2">
      <c r="A36" s="75" t="s">
        <v>30</v>
      </c>
    </row>
    <row r="37" spans="1:1" ht="32.25" customHeight="1" x14ac:dyDescent="0.2">
      <c r="A37" s="78" t="s">
        <v>31</v>
      </c>
    </row>
    <row r="38" spans="1:1" ht="32.25" customHeight="1" x14ac:dyDescent="0.2">
      <c r="A38" s="75" t="s">
        <v>32</v>
      </c>
    </row>
    <row r="39" spans="1:1" ht="17.25" customHeight="1" x14ac:dyDescent="0.2">
      <c r="A39" s="79"/>
    </row>
    <row r="40" spans="1:1" ht="22.5" customHeight="1" x14ac:dyDescent="0.2">
      <c r="A40" s="71" t="s">
        <v>33</v>
      </c>
    </row>
    <row r="41" spans="1:1" ht="17.25" customHeight="1" x14ac:dyDescent="0.2">
      <c r="A41" s="84" t="s">
        <v>34</v>
      </c>
    </row>
    <row r="42" spans="1:1" ht="17.25" customHeight="1" x14ac:dyDescent="0.2">
      <c r="A42" s="80" t="s">
        <v>35</v>
      </c>
    </row>
    <row r="43" spans="1:1" ht="17.25" customHeight="1" x14ac:dyDescent="0.2">
      <c r="A43" s="81" t="s">
        <v>36</v>
      </c>
    </row>
    <row r="44" spans="1:1" ht="32.25" customHeight="1" x14ac:dyDescent="0.2">
      <c r="A44" s="81" t="s">
        <v>37</v>
      </c>
    </row>
    <row r="45" spans="1:1" ht="32.25" customHeight="1" x14ac:dyDescent="0.2">
      <c r="A45" s="81" t="s">
        <v>38</v>
      </c>
    </row>
    <row r="46" spans="1:1" ht="17.25" customHeight="1" x14ac:dyDescent="0.2">
      <c r="A46" s="82" t="s">
        <v>39</v>
      </c>
    </row>
    <row r="47" spans="1:1" ht="32.25" customHeight="1" x14ac:dyDescent="0.2">
      <c r="A47" s="78" t="s">
        <v>40</v>
      </c>
    </row>
    <row r="48" spans="1:1" ht="32.25" customHeight="1" x14ac:dyDescent="0.2">
      <c r="A48" s="78" t="s">
        <v>41</v>
      </c>
    </row>
    <row r="49" spans="1:1" ht="32.25" customHeight="1" x14ac:dyDescent="0.2">
      <c r="A49" s="81" t="s">
        <v>42</v>
      </c>
    </row>
    <row r="50" spans="1:1" ht="17.25" customHeight="1" x14ac:dyDescent="0.2">
      <c r="A50" s="81" t="s">
        <v>43</v>
      </c>
    </row>
    <row r="51" spans="1:1" ht="17.25" customHeight="1" x14ac:dyDescent="0.2">
      <c r="A51" s="81" t="s">
        <v>44</v>
      </c>
    </row>
    <row r="52" spans="1:1" ht="17.25" customHeight="1" x14ac:dyDescent="0.2">
      <c r="A52" s="81"/>
    </row>
    <row r="53" spans="1:1" ht="22.5" customHeight="1" x14ac:dyDescent="0.2">
      <c r="A53" s="71" t="s">
        <v>45</v>
      </c>
    </row>
    <row r="54" spans="1:1" ht="32.25" customHeight="1" x14ac:dyDescent="0.2">
      <c r="A54" s="142" t="s">
        <v>46</v>
      </c>
    </row>
    <row r="55" spans="1:1" ht="17.25" customHeight="1" x14ac:dyDescent="0.2">
      <c r="A55" s="83" t="s">
        <v>47</v>
      </c>
    </row>
    <row r="56" spans="1:1" ht="17.25" customHeight="1" x14ac:dyDescent="0.2">
      <c r="A56" s="84" t="s">
        <v>48</v>
      </c>
    </row>
    <row r="57" spans="1:1" ht="17.25" customHeight="1" x14ac:dyDescent="0.2">
      <c r="A57" s="101" t="s">
        <v>49</v>
      </c>
    </row>
    <row r="58" spans="1:1" ht="17.25" customHeight="1" x14ac:dyDescent="0.2">
      <c r="A58" s="85" t="s">
        <v>50</v>
      </c>
    </row>
    <row r="59" spans="1:1" x14ac:dyDescent="0.2"/>
    <row r="60" spans="1:1" hidden="1" x14ac:dyDescent="0.2"/>
    <row r="61" spans="1:1" hidden="1" x14ac:dyDescent="0.2">
      <c r="A61" s="86"/>
    </row>
  </sheetData>
  <sheetProtection sheet="1" objects="1" scenarios="1"/>
  <hyperlinks>
    <hyperlink ref="A20" r:id="rId1" xr:uid="{00000000-0004-0000-0000-000000000000}"/>
    <hyperlink ref="A41" r:id="rId2" xr:uid="{00000000-0004-0000-0000-000001000000}"/>
    <hyperlink ref="A55" r:id="rId3" xr:uid="{00000000-0004-0000-0000-000002000000}"/>
    <hyperlink ref="A56" r:id="rId4" display="mailto:info@data.govt.nz" xr:uid="{00000000-0004-0000-0000-000003000000}"/>
    <hyperlink ref="A58" r:id="rId5" display="http://www.ssc.govt.nz/ce-expenses-disclosure" xr:uid="{00000000-0004-0000-0000-000004000000}"/>
    <hyperlink ref="A57" r:id="rId6" display="They are posted on agency websites and linked to www.data.govt.nz. See: https://www.data.govt.nz/toolkit/how-do-i-add-or-update-our-chief-executive-expenses/" xr:uid="{00000000-0004-0000-0000-000007000000}"/>
    <hyperlink ref="A54" r:id="rId7" display="http://www.ssc.govt.nz/assets/Legacy/resources/Chief-Executive-Expense-Disclosure-Guide.pdf" xr:uid="{89B2B789-A49C-4A7B-AED1-AE94DC38F213}"/>
    <hyperlink ref="A2" r:id="rId8" display="http://www.ssc.govt.nz/assets/Legacy/resources/Chief-Executive-Expense-Disclosure-Guide.pdf" xr:uid="{00000000-0004-0000-0000-000005000000}"/>
  </hyperlinks>
  <pageMargins left="0.70866141732283472" right="0.70866141732283472" top="0.74803149606299213" bottom="0.74803149606299213" header="0.31496062992125984" footer="0.31496062992125984"/>
  <pageSetup paperSize="8" orientation="landscape" r:id="rId9"/>
  <headerFooter>
    <oddFooter>&amp;LCE Expense Disclosure Workbook 2018&amp;RWorksheet - Guidance</oddFooter>
  </headerFooter>
  <legacy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tabSelected="1" zoomScaleNormal="100" workbookViewId="0">
      <selection activeCell="B7" sqref="B7:F7"/>
    </sheetView>
  </sheetViews>
  <sheetFormatPr defaultColWidth="0" defaultRowHeight="12.75" zeroHeight="1" x14ac:dyDescent="0.2"/>
  <cols>
    <col min="1" max="1" width="35.7109375" style="16" customWidth="1"/>
    <col min="2" max="2" width="21.5703125" style="16" customWidth="1"/>
    <col min="3" max="3" width="33.5703125" style="16" customWidth="1"/>
    <col min="4" max="4" width="4.42578125" style="16" customWidth="1"/>
    <col min="5" max="5" width="29" style="16" customWidth="1"/>
    <col min="6" max="6" width="19" style="16" customWidth="1"/>
    <col min="7" max="7" width="42" style="16" customWidth="1"/>
    <col min="8" max="11" width="9.140625" style="16" hidden="1" customWidth="1"/>
    <col min="12" max="16384" width="9.140625" style="16" hidden="1"/>
  </cols>
  <sheetData>
    <row r="1" spans="1:11" ht="26.25" customHeight="1" x14ac:dyDescent="0.2">
      <c r="A1" s="172" t="s">
        <v>51</v>
      </c>
      <c r="B1" s="172"/>
      <c r="C1" s="172"/>
      <c r="D1" s="172"/>
      <c r="E1" s="172"/>
      <c r="F1" s="172"/>
      <c r="G1" s="46"/>
      <c r="H1" s="46"/>
      <c r="I1" s="46"/>
      <c r="J1" s="46"/>
      <c r="K1" s="46"/>
    </row>
    <row r="2" spans="1:11" ht="21" customHeight="1" x14ac:dyDescent="0.2">
      <c r="A2" s="4" t="s">
        <v>52</v>
      </c>
      <c r="B2" s="173" t="s">
        <v>190</v>
      </c>
      <c r="C2" s="173"/>
      <c r="D2" s="173"/>
      <c r="E2" s="173"/>
      <c r="F2" s="173"/>
      <c r="G2" s="46"/>
      <c r="H2" s="46"/>
      <c r="I2" s="46"/>
      <c r="J2" s="46"/>
      <c r="K2" s="46"/>
    </row>
    <row r="3" spans="1:11" ht="21" customHeight="1" x14ac:dyDescent="0.2">
      <c r="A3" s="4" t="s">
        <v>53</v>
      </c>
      <c r="B3" s="173" t="s">
        <v>191</v>
      </c>
      <c r="C3" s="173"/>
      <c r="D3" s="173"/>
      <c r="E3" s="173"/>
      <c r="F3" s="173"/>
      <c r="G3" s="46"/>
      <c r="H3" s="46"/>
      <c r="I3" s="46"/>
      <c r="J3" s="46"/>
      <c r="K3" s="46"/>
    </row>
    <row r="4" spans="1:11" ht="21" customHeight="1" x14ac:dyDescent="0.2">
      <c r="A4" s="4" t="s">
        <v>54</v>
      </c>
      <c r="B4" s="174">
        <v>43831</v>
      </c>
      <c r="C4" s="174"/>
      <c r="D4" s="174"/>
      <c r="E4" s="174"/>
      <c r="F4" s="174"/>
      <c r="G4" s="46"/>
      <c r="H4" s="46"/>
      <c r="I4" s="46"/>
      <c r="J4" s="46"/>
      <c r="K4" s="46"/>
    </row>
    <row r="5" spans="1:11" ht="21" customHeight="1" x14ac:dyDescent="0.2">
      <c r="A5" s="4" t="s">
        <v>55</v>
      </c>
      <c r="B5" s="174">
        <v>44012</v>
      </c>
      <c r="C5" s="174"/>
      <c r="D5" s="174"/>
      <c r="E5" s="174"/>
      <c r="F5" s="174"/>
      <c r="G5" s="46"/>
      <c r="H5" s="46"/>
      <c r="I5" s="46"/>
      <c r="J5" s="46"/>
      <c r="K5" s="46"/>
    </row>
    <row r="6" spans="1:11" ht="21" customHeight="1" x14ac:dyDescent="0.2">
      <c r="A6" s="4" t="s">
        <v>56</v>
      </c>
      <c r="B6" s="171" t="str">
        <f>IF(AND(Travel!B7&lt;&gt;A30,Hospitality!B7&lt;&gt;A30,'All other expenses'!B7&lt;&gt;A30,'Gifts and benefits'!B7&lt;&gt;A30),A31,IF(AND(Travel!B7=A30,Hospitality!B7=A30,'All other expenses'!B7=A30,'Gifts and benefits'!B7=A30),A33,A32))</f>
        <v>Data and totals checked on all sheets</v>
      </c>
      <c r="C6" s="171"/>
      <c r="D6" s="171"/>
      <c r="E6" s="171"/>
      <c r="F6" s="171"/>
      <c r="G6" s="34"/>
      <c r="H6" s="46"/>
      <c r="I6" s="46"/>
      <c r="J6" s="46"/>
      <c r="K6" s="46"/>
    </row>
    <row r="7" spans="1:11" ht="21" customHeight="1" x14ac:dyDescent="0.2">
      <c r="A7" s="4" t="s">
        <v>57</v>
      </c>
      <c r="B7" s="170" t="s">
        <v>89</v>
      </c>
      <c r="C7" s="170"/>
      <c r="D7" s="170"/>
      <c r="E7" s="170"/>
      <c r="F7" s="170"/>
      <c r="G7" s="34"/>
      <c r="H7" s="46"/>
      <c r="I7" s="46"/>
      <c r="J7" s="46"/>
      <c r="K7" s="46"/>
    </row>
    <row r="8" spans="1:11" ht="21" customHeight="1" x14ac:dyDescent="0.2">
      <c r="A8" s="4" t="s">
        <v>59</v>
      </c>
      <c r="B8" s="170" t="s">
        <v>192</v>
      </c>
      <c r="C8" s="170"/>
      <c r="D8" s="170"/>
      <c r="E8" s="170"/>
      <c r="F8" s="170"/>
      <c r="G8" s="34"/>
      <c r="H8" s="46"/>
      <c r="I8" s="46"/>
      <c r="J8" s="46"/>
      <c r="K8" s="46"/>
    </row>
    <row r="9" spans="1:11" ht="66.75" customHeight="1" x14ac:dyDescent="0.2">
      <c r="A9" s="169" t="s">
        <v>60</v>
      </c>
      <c r="B9" s="169"/>
      <c r="C9" s="169"/>
      <c r="D9" s="169"/>
      <c r="E9" s="169"/>
      <c r="F9" s="169"/>
      <c r="G9" s="34"/>
      <c r="H9" s="46"/>
      <c r="I9" s="46"/>
      <c r="J9" s="46"/>
      <c r="K9" s="46"/>
    </row>
    <row r="10" spans="1:11" s="131" customFormat="1" ht="36" customHeight="1" x14ac:dyDescent="0.2">
      <c r="A10" s="125" t="s">
        <v>61</v>
      </c>
      <c r="B10" s="126" t="s">
        <v>62</v>
      </c>
      <c r="C10" s="126" t="s">
        <v>63</v>
      </c>
      <c r="D10" s="127"/>
      <c r="E10" s="128" t="s">
        <v>29</v>
      </c>
      <c r="F10" s="129" t="s">
        <v>64</v>
      </c>
      <c r="G10" s="130"/>
      <c r="H10" s="130"/>
      <c r="I10" s="130"/>
      <c r="J10" s="130"/>
      <c r="K10" s="130"/>
    </row>
    <row r="11" spans="1:11" ht="27.75" customHeight="1" x14ac:dyDescent="0.2">
      <c r="A11" s="10" t="s">
        <v>65</v>
      </c>
      <c r="B11" s="94">
        <f>B15+B16+B17</f>
        <v>4232.5999999999995</v>
      </c>
      <c r="C11" s="102" t="str">
        <f>IF(Travel!B6="",A34,Travel!B6)</f>
        <v>Figures include GST (where applicable)</v>
      </c>
      <c r="D11" s="8"/>
      <c r="E11" s="10" t="s">
        <v>66</v>
      </c>
      <c r="F11" s="56">
        <f>'Gifts and benefits'!C25</f>
        <v>0</v>
      </c>
      <c r="G11" s="47"/>
      <c r="H11" s="47"/>
      <c r="I11" s="47"/>
      <c r="J11" s="47"/>
      <c r="K11" s="47"/>
    </row>
    <row r="12" spans="1:11" ht="27.75" customHeight="1" x14ac:dyDescent="0.2">
      <c r="A12" s="10" t="s">
        <v>24</v>
      </c>
      <c r="B12" s="94">
        <f>Hospitality!B40</f>
        <v>484.26</v>
      </c>
      <c r="C12" s="102" t="str">
        <f>IF(Hospitality!B6="",A34,Hospitality!B6)</f>
        <v>Figures include GST (where applicable)</v>
      </c>
      <c r="D12" s="8"/>
      <c r="E12" s="10" t="s">
        <v>67</v>
      </c>
      <c r="F12" s="56">
        <f>'Gifts and benefits'!C26</f>
        <v>0</v>
      </c>
      <c r="G12" s="47"/>
      <c r="H12" s="47"/>
      <c r="I12" s="47"/>
      <c r="J12" s="47"/>
      <c r="K12" s="47"/>
    </row>
    <row r="13" spans="1:11" ht="27.75" customHeight="1" x14ac:dyDescent="0.2">
      <c r="A13" s="10" t="s">
        <v>68</v>
      </c>
      <c r="B13" s="94">
        <f>'All other expenses'!B25</f>
        <v>0</v>
      </c>
      <c r="C13" s="102" t="str">
        <f>IF('All other expenses'!B6="",A34,'All other expenses'!B6)</f>
        <v>Figures include GST (where applicable)</v>
      </c>
      <c r="D13" s="8"/>
      <c r="E13" s="10" t="s">
        <v>69</v>
      </c>
      <c r="F13" s="56">
        <f>'Gifts and benefits'!C27</f>
        <v>0</v>
      </c>
      <c r="G13" s="46"/>
      <c r="H13" s="46"/>
      <c r="I13" s="46"/>
      <c r="J13" s="46"/>
      <c r="K13" s="46"/>
    </row>
    <row r="14" spans="1:11" ht="12.75" customHeight="1" x14ac:dyDescent="0.2">
      <c r="A14" s="9"/>
      <c r="B14" s="95"/>
      <c r="C14" s="103"/>
      <c r="D14" s="57"/>
      <c r="E14" s="8"/>
      <c r="F14" s="58"/>
      <c r="G14" s="26"/>
      <c r="H14" s="26"/>
      <c r="I14" s="26"/>
      <c r="J14" s="26"/>
      <c r="K14" s="26"/>
    </row>
    <row r="15" spans="1:11" ht="27.75" customHeight="1" x14ac:dyDescent="0.2">
      <c r="A15" s="11" t="s">
        <v>70</v>
      </c>
      <c r="B15" s="96">
        <f>Travel!B22</f>
        <v>0</v>
      </c>
      <c r="C15" s="104" t="str">
        <f>C11</f>
        <v>Figures include GST (where applicable)</v>
      </c>
      <c r="D15" s="8"/>
      <c r="E15" s="8"/>
      <c r="F15" s="58"/>
      <c r="G15" s="46"/>
      <c r="H15" s="46"/>
      <c r="I15" s="46"/>
      <c r="J15" s="46"/>
      <c r="K15" s="46"/>
    </row>
    <row r="16" spans="1:11" ht="27.75" customHeight="1" x14ac:dyDescent="0.2">
      <c r="A16" s="11" t="s">
        <v>71</v>
      </c>
      <c r="B16" s="96">
        <f>Travel!B56</f>
        <v>4013.9399999999996</v>
      </c>
      <c r="C16" s="104" t="str">
        <f>C11</f>
        <v>Figures include GST (where applicable)</v>
      </c>
      <c r="D16" s="59"/>
      <c r="E16" s="8"/>
      <c r="F16" s="60"/>
      <c r="G16" s="46"/>
      <c r="H16" s="46"/>
      <c r="I16" s="46"/>
      <c r="J16" s="46"/>
      <c r="K16" s="46"/>
    </row>
    <row r="17" spans="1:11" ht="27.75" customHeight="1" x14ac:dyDescent="0.2">
      <c r="A17" s="11" t="s">
        <v>72</v>
      </c>
      <c r="B17" s="96">
        <f>Travel!B78</f>
        <v>218.66</v>
      </c>
      <c r="C17" s="104" t="str">
        <f>C11</f>
        <v>Figures include GST (where applicable)</v>
      </c>
      <c r="D17" s="8"/>
      <c r="E17" s="8"/>
      <c r="F17" s="60"/>
      <c r="G17" s="46"/>
      <c r="H17" s="46"/>
      <c r="I17" s="46"/>
      <c r="J17" s="46"/>
      <c r="K17" s="46"/>
    </row>
    <row r="18" spans="1:11" ht="27.75" customHeight="1" x14ac:dyDescent="0.2">
      <c r="A18" s="27"/>
      <c r="B18" s="22"/>
      <c r="C18" s="27"/>
      <c r="D18" s="7"/>
      <c r="E18" s="7"/>
      <c r="F18" s="61"/>
      <c r="G18" s="62"/>
      <c r="H18" s="62"/>
      <c r="I18" s="62"/>
      <c r="J18" s="62"/>
      <c r="K18" s="62"/>
    </row>
    <row r="19" spans="1:11" x14ac:dyDescent="0.2">
      <c r="A19" s="52" t="s">
        <v>73</v>
      </c>
      <c r="B19" s="25"/>
      <c r="C19" s="26"/>
      <c r="D19" s="27"/>
      <c r="E19" s="27"/>
      <c r="F19" s="27"/>
      <c r="G19" s="27"/>
      <c r="H19" s="27"/>
      <c r="I19" s="27"/>
      <c r="J19" s="27"/>
      <c r="K19" s="27"/>
    </row>
    <row r="20" spans="1:11" x14ac:dyDescent="0.2">
      <c r="A20" s="23" t="s">
        <v>74</v>
      </c>
      <c r="B20" s="53"/>
      <c r="C20" s="53"/>
      <c r="D20" s="26"/>
      <c r="E20" s="26"/>
      <c r="F20" s="26"/>
      <c r="G20" s="27"/>
      <c r="H20" s="27"/>
      <c r="I20" s="27"/>
      <c r="J20" s="27"/>
      <c r="K20" s="27"/>
    </row>
    <row r="21" spans="1:11" ht="12.6" customHeight="1" x14ac:dyDescent="0.2">
      <c r="A21" s="23" t="s">
        <v>75</v>
      </c>
      <c r="B21" s="53"/>
      <c r="C21" s="53"/>
      <c r="D21" s="20"/>
      <c r="E21" s="27"/>
      <c r="F21" s="27"/>
      <c r="G21" s="27"/>
      <c r="H21" s="27"/>
      <c r="I21" s="27"/>
      <c r="J21" s="27"/>
      <c r="K21" s="27"/>
    </row>
    <row r="22" spans="1:11" ht="12.6" customHeight="1" x14ac:dyDescent="0.2">
      <c r="A22" s="23" t="s">
        <v>76</v>
      </c>
      <c r="B22" s="53"/>
      <c r="C22" s="53"/>
      <c r="D22" s="20"/>
      <c r="E22" s="27"/>
      <c r="F22" s="27"/>
      <c r="G22" s="27"/>
      <c r="H22" s="27"/>
      <c r="I22" s="27"/>
      <c r="J22" s="27"/>
      <c r="K22" s="27"/>
    </row>
    <row r="23" spans="1:11" ht="12.6" customHeight="1" x14ac:dyDescent="0.2">
      <c r="A23" s="23" t="s">
        <v>77</v>
      </c>
      <c r="B23" s="53"/>
      <c r="C23" s="53"/>
      <c r="D23" s="20"/>
      <c r="E23" s="27"/>
      <c r="F23" s="27"/>
      <c r="G23" s="27"/>
      <c r="H23" s="27"/>
      <c r="I23" s="27"/>
      <c r="J23" s="27"/>
      <c r="K23" s="27"/>
    </row>
    <row r="24" spans="1:11" x14ac:dyDescent="0.2">
      <c r="A24" s="40"/>
      <c r="B24" s="27"/>
      <c r="C24" s="27"/>
      <c r="D24" s="27"/>
      <c r="E24" s="27"/>
      <c r="F24" s="46"/>
      <c r="G24" s="46"/>
      <c r="H24" s="46"/>
      <c r="I24" s="46"/>
      <c r="J24" s="46"/>
      <c r="K24" s="46"/>
    </row>
    <row r="25" spans="1:11" hidden="1" x14ac:dyDescent="0.2">
      <c r="A25" s="14" t="s">
        <v>78</v>
      </c>
      <c r="B25" s="15"/>
      <c r="C25" s="15"/>
      <c r="D25" s="15"/>
      <c r="E25" s="15"/>
      <c r="F25" s="15"/>
      <c r="G25" s="46"/>
      <c r="H25" s="46"/>
      <c r="I25" s="46"/>
      <c r="J25" s="46"/>
      <c r="K25" s="46"/>
    </row>
    <row r="26" spans="1:11" ht="12.75" hidden="1" customHeight="1" x14ac:dyDescent="0.2">
      <c r="A26" s="13" t="s">
        <v>79</v>
      </c>
      <c r="B26" s="6"/>
      <c r="C26" s="6"/>
      <c r="D26" s="13"/>
      <c r="E26" s="13"/>
      <c r="F26" s="13"/>
      <c r="G26" s="46"/>
      <c r="H26" s="46"/>
      <c r="I26" s="46"/>
      <c r="J26" s="46"/>
      <c r="K26" s="46"/>
    </row>
    <row r="27" spans="1:11" hidden="1" x14ac:dyDescent="0.2">
      <c r="A27" s="12" t="s">
        <v>80</v>
      </c>
      <c r="B27" s="12"/>
      <c r="C27" s="12"/>
      <c r="D27" s="12"/>
      <c r="E27" s="12"/>
      <c r="F27" s="12"/>
      <c r="G27" s="46"/>
      <c r="H27" s="46"/>
      <c r="I27" s="46"/>
      <c r="J27" s="46"/>
      <c r="K27" s="46"/>
    </row>
    <row r="28" spans="1:11" hidden="1" x14ac:dyDescent="0.2">
      <c r="A28" s="12" t="s">
        <v>81</v>
      </c>
      <c r="B28" s="12"/>
      <c r="C28" s="12"/>
      <c r="D28" s="12"/>
      <c r="E28" s="12"/>
      <c r="F28" s="12"/>
      <c r="G28" s="46"/>
      <c r="H28" s="46"/>
      <c r="I28" s="46"/>
      <c r="J28" s="46"/>
      <c r="K28" s="46"/>
    </row>
    <row r="29" spans="1:11" hidden="1" x14ac:dyDescent="0.2">
      <c r="A29" s="13" t="s">
        <v>82</v>
      </c>
      <c r="B29" s="13"/>
      <c r="C29" s="13"/>
      <c r="D29" s="13"/>
      <c r="E29" s="13"/>
      <c r="F29" s="13"/>
      <c r="G29" s="46"/>
      <c r="H29" s="46"/>
      <c r="I29" s="46"/>
      <c r="J29" s="46"/>
      <c r="K29" s="46"/>
    </row>
    <row r="30" spans="1:11" hidden="1" x14ac:dyDescent="0.2">
      <c r="A30" s="13" t="s">
        <v>83</v>
      </c>
      <c r="B30" s="13"/>
      <c r="C30" s="13"/>
      <c r="D30" s="13"/>
      <c r="E30" s="13"/>
      <c r="F30" s="13"/>
      <c r="G30" s="46"/>
      <c r="H30" s="46"/>
      <c r="I30" s="46"/>
      <c r="J30" s="46"/>
      <c r="K30" s="46"/>
    </row>
    <row r="31" spans="1:11" hidden="1" x14ac:dyDescent="0.2">
      <c r="A31" s="12" t="s">
        <v>84</v>
      </c>
      <c r="B31" s="12"/>
      <c r="C31" s="12"/>
      <c r="D31" s="12"/>
      <c r="E31" s="12"/>
      <c r="F31" s="12"/>
      <c r="G31" s="46"/>
      <c r="H31" s="46"/>
      <c r="I31" s="46"/>
      <c r="J31" s="46"/>
      <c r="K31" s="46"/>
    </row>
    <row r="32" spans="1:11" hidden="1" x14ac:dyDescent="0.2">
      <c r="A32" s="12" t="s">
        <v>85</v>
      </c>
      <c r="B32" s="12"/>
      <c r="C32" s="12"/>
      <c r="D32" s="12"/>
      <c r="E32" s="12"/>
      <c r="F32" s="12"/>
      <c r="G32" s="46"/>
      <c r="H32" s="46"/>
      <c r="I32" s="46"/>
      <c r="J32" s="46"/>
      <c r="K32" s="46"/>
    </row>
    <row r="33" spans="1:11" hidden="1" x14ac:dyDescent="0.2">
      <c r="A33" s="12" t="s">
        <v>86</v>
      </c>
      <c r="B33" s="12"/>
      <c r="C33" s="12"/>
      <c r="D33" s="12"/>
      <c r="E33" s="12"/>
      <c r="F33" s="12"/>
      <c r="G33" s="46"/>
      <c r="H33" s="46"/>
      <c r="I33" s="46"/>
      <c r="J33" s="46"/>
      <c r="K33" s="46"/>
    </row>
    <row r="34" spans="1:11" hidden="1" x14ac:dyDescent="0.2">
      <c r="A34" s="13" t="s">
        <v>87</v>
      </c>
      <c r="B34" s="13"/>
      <c r="C34" s="13"/>
      <c r="D34" s="13"/>
      <c r="E34" s="13"/>
      <c r="F34" s="13"/>
      <c r="G34" s="46"/>
      <c r="H34" s="46"/>
      <c r="I34" s="46"/>
      <c r="J34" s="46"/>
      <c r="K34" s="46"/>
    </row>
    <row r="35" spans="1:11" hidden="1" x14ac:dyDescent="0.2">
      <c r="A35" s="13" t="s">
        <v>88</v>
      </c>
      <c r="B35" s="13"/>
      <c r="C35" s="13"/>
      <c r="D35" s="13"/>
      <c r="E35" s="13"/>
      <c r="F35" s="13"/>
      <c r="G35" s="46"/>
      <c r="H35" s="46"/>
      <c r="I35" s="46"/>
      <c r="J35" s="46"/>
      <c r="K35" s="46"/>
    </row>
    <row r="36" spans="1:11" hidden="1" x14ac:dyDescent="0.2">
      <c r="A36" s="99" t="s">
        <v>58</v>
      </c>
      <c r="B36" s="98"/>
      <c r="C36" s="98"/>
      <c r="D36" s="98"/>
      <c r="E36" s="98"/>
      <c r="F36" s="98"/>
      <c r="G36" s="46"/>
      <c r="H36" s="46"/>
      <c r="I36" s="46"/>
      <c r="J36" s="46"/>
      <c r="K36" s="46"/>
    </row>
    <row r="37" spans="1:11" hidden="1" x14ac:dyDescent="0.2">
      <c r="A37" s="99" t="s">
        <v>89</v>
      </c>
      <c r="B37" s="98"/>
      <c r="C37" s="98"/>
      <c r="D37" s="98"/>
      <c r="E37" s="98"/>
      <c r="F37" s="98"/>
      <c r="G37" s="46"/>
      <c r="H37" s="46"/>
      <c r="I37" s="46"/>
      <c r="J37" s="46"/>
      <c r="K37" s="46"/>
    </row>
    <row r="38" spans="1:11" hidden="1" x14ac:dyDescent="0.2">
      <c r="A38" s="99" t="s">
        <v>168</v>
      </c>
      <c r="B38" s="98"/>
      <c r="C38" s="98"/>
      <c r="D38" s="98"/>
      <c r="E38" s="98"/>
      <c r="F38" s="98"/>
      <c r="G38" s="46"/>
      <c r="H38" s="46"/>
      <c r="I38" s="46"/>
      <c r="J38" s="46"/>
      <c r="K38" s="46"/>
    </row>
    <row r="39" spans="1:11" hidden="1" x14ac:dyDescent="0.2">
      <c r="A39" s="63" t="s">
        <v>90</v>
      </c>
      <c r="B39" s="5"/>
      <c r="C39" s="5"/>
      <c r="D39" s="5"/>
      <c r="E39" s="5"/>
      <c r="F39" s="5"/>
      <c r="G39" s="46"/>
      <c r="H39" s="46"/>
      <c r="I39" s="46"/>
      <c r="J39" s="46"/>
      <c r="K39" s="46"/>
    </row>
    <row r="40" spans="1:11" hidden="1" x14ac:dyDescent="0.2">
      <c r="A40" s="64" t="s">
        <v>91</v>
      </c>
      <c r="B40" s="5"/>
      <c r="C40" s="5"/>
      <c r="D40" s="5"/>
      <c r="E40" s="5"/>
      <c r="F40" s="5"/>
      <c r="G40" s="46"/>
      <c r="H40" s="46"/>
      <c r="I40" s="46"/>
      <c r="J40" s="46"/>
      <c r="K40" s="46"/>
    </row>
    <row r="41" spans="1:11" hidden="1" x14ac:dyDescent="0.2">
      <c r="A41" s="64" t="s">
        <v>92</v>
      </c>
      <c r="B41" s="5"/>
      <c r="C41" s="5"/>
      <c r="D41" s="5"/>
      <c r="E41" s="5"/>
      <c r="F41" s="5"/>
      <c r="G41" s="46"/>
      <c r="H41" s="46"/>
      <c r="I41" s="46"/>
      <c r="J41" s="46"/>
      <c r="K41" s="46"/>
    </row>
    <row r="42" spans="1:11" hidden="1" x14ac:dyDescent="0.2">
      <c r="A42" s="64" t="s">
        <v>93</v>
      </c>
      <c r="B42" s="5"/>
      <c r="C42" s="5"/>
      <c r="D42" s="5"/>
      <c r="E42" s="5"/>
      <c r="F42" s="5"/>
      <c r="G42" s="46"/>
      <c r="H42" s="46"/>
      <c r="I42" s="46"/>
      <c r="J42" s="46"/>
      <c r="K42" s="46"/>
    </row>
    <row r="43" spans="1:11" hidden="1" x14ac:dyDescent="0.2">
      <c r="A43" s="64" t="s">
        <v>94</v>
      </c>
      <c r="B43" s="5"/>
      <c r="C43" s="5"/>
      <c r="D43" s="5"/>
      <c r="E43" s="5"/>
      <c r="F43" s="5"/>
      <c r="G43" s="46"/>
      <c r="H43" s="46"/>
      <c r="I43" s="46"/>
      <c r="J43" s="46"/>
      <c r="K43" s="46"/>
    </row>
    <row r="44" spans="1:11" hidden="1" x14ac:dyDescent="0.2">
      <c r="A44" s="64" t="s">
        <v>95</v>
      </c>
      <c r="B44" s="5"/>
      <c r="C44" s="5"/>
      <c r="D44" s="5"/>
      <c r="E44" s="5"/>
      <c r="F44" s="5"/>
      <c r="G44" s="46"/>
      <c r="H44" s="46"/>
      <c r="I44" s="46"/>
      <c r="J44" s="46"/>
      <c r="K44" s="46"/>
    </row>
    <row r="45" spans="1:11" hidden="1" x14ac:dyDescent="0.2">
      <c r="A45" s="100" t="s">
        <v>96</v>
      </c>
      <c r="B45" s="98"/>
      <c r="C45" s="98"/>
      <c r="D45" s="98"/>
      <c r="E45" s="98"/>
      <c r="F45" s="98"/>
      <c r="G45" s="46"/>
      <c r="H45" s="46"/>
      <c r="I45" s="46"/>
      <c r="J45" s="46"/>
      <c r="K45" s="46"/>
    </row>
    <row r="46" spans="1:11" hidden="1" x14ac:dyDescent="0.2">
      <c r="A46" s="98" t="s">
        <v>97</v>
      </c>
      <c r="B46" s="98"/>
      <c r="C46" s="98"/>
      <c r="D46" s="98"/>
      <c r="E46" s="98"/>
      <c r="F46" s="98"/>
      <c r="G46" s="46"/>
      <c r="H46" s="46"/>
      <c r="I46" s="46"/>
      <c r="J46" s="46"/>
      <c r="K46" s="46"/>
    </row>
    <row r="47" spans="1:11" hidden="1" x14ac:dyDescent="0.2">
      <c r="A47" s="65">
        <v>-20000</v>
      </c>
      <c r="B47" s="5"/>
      <c r="C47" s="5"/>
      <c r="D47" s="5"/>
      <c r="E47" s="5"/>
      <c r="F47" s="5"/>
      <c r="G47" s="46"/>
      <c r="H47" s="46"/>
      <c r="I47" s="46"/>
      <c r="J47" s="46"/>
      <c r="K47" s="46"/>
    </row>
    <row r="48" spans="1:11" ht="25.5" hidden="1" x14ac:dyDescent="0.2">
      <c r="A48" s="119" t="s">
        <v>98</v>
      </c>
      <c r="B48" s="98"/>
      <c r="C48" s="98"/>
      <c r="D48" s="98"/>
      <c r="E48" s="98"/>
      <c r="F48" s="98"/>
      <c r="G48" s="46"/>
      <c r="H48" s="46"/>
      <c r="I48" s="46"/>
      <c r="J48" s="46"/>
      <c r="K48" s="46"/>
    </row>
    <row r="49" spans="1:11" ht="25.5" hidden="1" x14ac:dyDescent="0.2">
      <c r="A49" s="119" t="s">
        <v>99</v>
      </c>
      <c r="B49" s="98"/>
      <c r="C49" s="98"/>
      <c r="D49" s="98"/>
      <c r="E49" s="98"/>
      <c r="F49" s="98"/>
      <c r="G49" s="46"/>
      <c r="H49" s="46"/>
      <c r="I49" s="46"/>
      <c r="J49" s="46"/>
      <c r="K49" s="46"/>
    </row>
    <row r="50" spans="1:11" ht="25.5" hidden="1" x14ac:dyDescent="0.2">
      <c r="A50" s="120" t="s">
        <v>100</v>
      </c>
      <c r="B50" s="5"/>
      <c r="C50" s="5"/>
      <c r="D50" s="5"/>
      <c r="E50" s="5"/>
      <c r="F50" s="5"/>
      <c r="G50" s="46"/>
      <c r="H50" s="46"/>
      <c r="I50" s="46"/>
      <c r="J50" s="46"/>
      <c r="K50" s="46"/>
    </row>
    <row r="51" spans="1:11" ht="25.5" hidden="1" x14ac:dyDescent="0.2">
      <c r="A51" s="120" t="s">
        <v>101</v>
      </c>
      <c r="B51" s="5"/>
      <c r="C51" s="5"/>
      <c r="D51" s="5"/>
      <c r="E51" s="5"/>
      <c r="F51" s="5"/>
      <c r="G51" s="46"/>
      <c r="H51" s="46"/>
      <c r="I51" s="46"/>
      <c r="J51" s="46"/>
      <c r="K51" s="46"/>
    </row>
    <row r="52" spans="1:11" ht="38.25" hidden="1" x14ac:dyDescent="0.2">
      <c r="A52" s="120" t="s">
        <v>102</v>
      </c>
      <c r="B52" s="110"/>
      <c r="C52" s="110"/>
      <c r="D52" s="118"/>
      <c r="E52" s="66"/>
      <c r="F52" s="66"/>
      <c r="G52" s="46"/>
      <c r="H52" s="46"/>
      <c r="I52" s="46"/>
      <c r="J52" s="46"/>
      <c r="K52" s="46"/>
    </row>
    <row r="53" spans="1:11" hidden="1" x14ac:dyDescent="0.2">
      <c r="A53" s="115" t="s">
        <v>103</v>
      </c>
      <c r="B53" s="116"/>
      <c r="C53" s="116"/>
      <c r="D53" s="109"/>
      <c r="E53" s="67"/>
      <c r="F53" s="67" t="b">
        <v>1</v>
      </c>
      <c r="G53" s="46"/>
      <c r="H53" s="46"/>
      <c r="I53" s="46"/>
      <c r="J53" s="46"/>
      <c r="K53" s="46"/>
    </row>
    <row r="54" spans="1:11" hidden="1" x14ac:dyDescent="0.2">
      <c r="A54" s="117" t="s">
        <v>104</v>
      </c>
      <c r="B54" s="115"/>
      <c r="C54" s="115"/>
      <c r="D54" s="115"/>
      <c r="E54" s="67"/>
      <c r="F54" s="67" t="b">
        <v>0</v>
      </c>
      <c r="G54" s="46"/>
      <c r="H54" s="46"/>
      <c r="I54" s="46"/>
      <c r="J54" s="46"/>
      <c r="K54" s="46"/>
    </row>
    <row r="55" spans="1:11" hidden="1" x14ac:dyDescent="0.2">
      <c r="A55" s="121"/>
      <c r="B55" s="111">
        <f>COUNT(Travel!B12:B21)</f>
        <v>0</v>
      </c>
      <c r="C55" s="111"/>
      <c r="D55" s="111">
        <f>COUNTIF(Travel!D12:D21,"*")</f>
        <v>0</v>
      </c>
      <c r="E55" s="112"/>
      <c r="F55" s="112" t="b">
        <f>MIN(B55,D55)=MAX(B55,D55)</f>
        <v>1</v>
      </c>
      <c r="G55" s="46"/>
      <c r="H55" s="46"/>
      <c r="I55" s="46"/>
      <c r="J55" s="46"/>
      <c r="K55" s="46"/>
    </row>
    <row r="56" spans="1:11" hidden="1" x14ac:dyDescent="0.2">
      <c r="A56" s="121" t="s">
        <v>105</v>
      </c>
      <c r="B56" s="111">
        <f>COUNT(Travel!B26:B55)</f>
        <v>26</v>
      </c>
      <c r="C56" s="111"/>
      <c r="D56" s="111">
        <f>COUNTIF(Travel!D26:D55,"*")</f>
        <v>26</v>
      </c>
      <c r="E56" s="112"/>
      <c r="F56" s="112" t="b">
        <f>MIN(B56,D56)=MAX(B56,D56)</f>
        <v>1</v>
      </c>
    </row>
    <row r="57" spans="1:11" hidden="1" x14ac:dyDescent="0.2">
      <c r="A57" s="122"/>
      <c r="B57" s="111">
        <f>COUNT(Travel!B60:B77)</f>
        <v>14</v>
      </c>
      <c r="C57" s="111"/>
      <c r="D57" s="111">
        <f>COUNTIF(Travel!D60:D77,"*")</f>
        <v>14</v>
      </c>
      <c r="E57" s="112"/>
      <c r="F57" s="112" t="b">
        <f>MIN(B57,D57)=MAX(B57,D57)</f>
        <v>1</v>
      </c>
    </row>
    <row r="58" spans="1:11" hidden="1" x14ac:dyDescent="0.2">
      <c r="A58" s="123" t="s">
        <v>106</v>
      </c>
      <c r="B58" s="113">
        <f>COUNT(Hospitality!B11:B39)</f>
        <v>25</v>
      </c>
      <c r="C58" s="113"/>
      <c r="D58" s="113">
        <f>COUNTIF(Hospitality!D11:D39,"*")</f>
        <v>25</v>
      </c>
      <c r="E58" s="114"/>
      <c r="F58" s="114" t="b">
        <f>MIN(B58,D58)=MAX(B58,D58)</f>
        <v>1</v>
      </c>
    </row>
    <row r="59" spans="1:11" hidden="1" x14ac:dyDescent="0.2">
      <c r="A59" s="124" t="s">
        <v>107</v>
      </c>
      <c r="B59" s="112">
        <f>COUNT('All other expenses'!B11:B24)</f>
        <v>0</v>
      </c>
      <c r="C59" s="112"/>
      <c r="D59" s="112">
        <f>COUNTIF('All other expenses'!D11:D24,"*")</f>
        <v>0</v>
      </c>
      <c r="E59" s="112"/>
      <c r="F59" s="112" t="b">
        <f>MIN(B59,D59)=MAX(B59,D59)</f>
        <v>1</v>
      </c>
    </row>
    <row r="60" spans="1:11" hidden="1" x14ac:dyDescent="0.2">
      <c r="A60" s="123" t="s">
        <v>108</v>
      </c>
      <c r="B60" s="113">
        <f>COUNTIF('Gifts and benefits'!B11:B24,"*")</f>
        <v>0</v>
      </c>
      <c r="C60" s="113">
        <f>COUNTIF('Gifts and benefits'!C11:C24,"*")</f>
        <v>0</v>
      </c>
      <c r="D60" s="113"/>
      <c r="E60" s="113">
        <f>COUNTA('Gifts and benefits'!E11:E24)</f>
        <v>0</v>
      </c>
      <c r="F60" s="114" t="b">
        <f>MIN(B60,C60,E60)=MAX(B60,C60,E60)</f>
        <v>1</v>
      </c>
    </row>
    <row r="61" spans="1:11" x14ac:dyDescent="0.2"/>
  </sheetData>
  <sheetProtection sheet="1"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2" orientation="landscape" r:id="rId1"/>
  <headerFooter alignWithMargins="0">
    <oddFooter>&amp;LCE Expense Disclosure Workbook 2018&amp;RWorksheet - Summary and sign-off</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M135"/>
  <sheetViews>
    <sheetView topLeftCell="A16" zoomScaleNormal="100" workbookViewId="0">
      <selection activeCell="C28" sqref="C28"/>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7.5703125" style="16" customWidth="1"/>
    <col min="7" max="9" width="9.140625" style="16" hidden="1" customWidth="1"/>
    <col min="10" max="13" width="0" style="16" hidden="1" customWidth="1"/>
    <col min="14" max="16384" width="9.140625" style="16" hidden="1"/>
  </cols>
  <sheetData>
    <row r="1" spans="1:6" ht="26.25" customHeight="1" x14ac:dyDescent="0.2">
      <c r="A1" s="172" t="s">
        <v>109</v>
      </c>
      <c r="B1" s="172"/>
      <c r="C1" s="172"/>
      <c r="D1" s="172"/>
      <c r="E1" s="172"/>
      <c r="F1" s="46"/>
    </row>
    <row r="2" spans="1:6" ht="21" customHeight="1" x14ac:dyDescent="0.2">
      <c r="A2" s="4" t="s">
        <v>52</v>
      </c>
      <c r="B2" s="175" t="str">
        <f>'Summary and sign-off'!B2:F2</f>
        <v>New Zealand Artificial Limb Service</v>
      </c>
      <c r="C2" s="175"/>
      <c r="D2" s="175"/>
      <c r="E2" s="175"/>
      <c r="F2" s="46"/>
    </row>
    <row r="3" spans="1:6" ht="21" customHeight="1" x14ac:dyDescent="0.2">
      <c r="A3" s="4" t="s">
        <v>110</v>
      </c>
      <c r="B3" s="175" t="str">
        <f>'Summary and sign-off'!B3:F3</f>
        <v>Sean Gray</v>
      </c>
      <c r="C3" s="175"/>
      <c r="D3" s="175"/>
      <c r="E3" s="175"/>
      <c r="F3" s="46"/>
    </row>
    <row r="4" spans="1:6" ht="21" customHeight="1" x14ac:dyDescent="0.2">
      <c r="A4" s="4" t="s">
        <v>111</v>
      </c>
      <c r="B4" s="175">
        <f>'Summary and sign-off'!B4:F4</f>
        <v>43831</v>
      </c>
      <c r="C4" s="175"/>
      <c r="D4" s="175"/>
      <c r="E4" s="175"/>
      <c r="F4" s="46"/>
    </row>
    <row r="5" spans="1:6" ht="21" customHeight="1" x14ac:dyDescent="0.2">
      <c r="A5" s="4" t="s">
        <v>112</v>
      </c>
      <c r="B5" s="175">
        <f>'Summary and sign-off'!B5:F5</f>
        <v>44012</v>
      </c>
      <c r="C5" s="175"/>
      <c r="D5" s="175"/>
      <c r="E5" s="175"/>
      <c r="F5" s="46"/>
    </row>
    <row r="6" spans="1:6" ht="21" customHeight="1" x14ac:dyDescent="0.2">
      <c r="A6" s="4" t="s">
        <v>113</v>
      </c>
      <c r="B6" s="170" t="s">
        <v>80</v>
      </c>
      <c r="C6" s="170"/>
      <c r="D6" s="170"/>
      <c r="E6" s="170"/>
      <c r="F6" s="46"/>
    </row>
    <row r="7" spans="1:6" ht="21" customHeight="1" x14ac:dyDescent="0.2">
      <c r="A7" s="4" t="s">
        <v>56</v>
      </c>
      <c r="B7" s="170" t="s">
        <v>83</v>
      </c>
      <c r="C7" s="170"/>
      <c r="D7" s="170"/>
      <c r="E7" s="170"/>
      <c r="F7" s="46"/>
    </row>
    <row r="8" spans="1:6" ht="36" customHeight="1" x14ac:dyDescent="0.2">
      <c r="A8" s="178" t="s">
        <v>114</v>
      </c>
      <c r="B8" s="179"/>
      <c r="C8" s="179"/>
      <c r="D8" s="179"/>
      <c r="E8" s="179"/>
      <c r="F8" s="22"/>
    </row>
    <row r="9" spans="1:6" ht="36" customHeight="1" x14ac:dyDescent="0.2">
      <c r="A9" s="180" t="s">
        <v>115</v>
      </c>
      <c r="B9" s="181"/>
      <c r="C9" s="181"/>
      <c r="D9" s="181"/>
      <c r="E9" s="181"/>
      <c r="F9" s="22"/>
    </row>
    <row r="10" spans="1:6" ht="24.75" customHeight="1" x14ac:dyDescent="0.2">
      <c r="A10" s="177" t="s">
        <v>116</v>
      </c>
      <c r="B10" s="182"/>
      <c r="C10" s="177"/>
      <c r="D10" s="177"/>
      <c r="E10" s="177"/>
      <c r="F10" s="47"/>
    </row>
    <row r="11" spans="1:6" ht="27" customHeight="1" x14ac:dyDescent="0.2">
      <c r="A11" s="35" t="s">
        <v>117</v>
      </c>
      <c r="B11" s="35" t="s">
        <v>118</v>
      </c>
      <c r="C11" s="35" t="s">
        <v>119</v>
      </c>
      <c r="D11" s="35" t="s">
        <v>120</v>
      </c>
      <c r="E11" s="35" t="s">
        <v>121</v>
      </c>
      <c r="F11" s="48"/>
    </row>
    <row r="12" spans="1:6" s="87" customFormat="1" hidden="1" x14ac:dyDescent="0.2">
      <c r="A12" s="133"/>
      <c r="B12" s="134"/>
      <c r="C12" s="135"/>
      <c r="D12" s="135"/>
      <c r="E12" s="136"/>
      <c r="F12" s="1"/>
    </row>
    <row r="13" spans="1:6" s="87" customFormat="1" x14ac:dyDescent="0.2">
      <c r="A13" s="157"/>
      <c r="B13" s="158"/>
      <c r="C13" s="159"/>
      <c r="D13" s="159"/>
      <c r="E13" s="160"/>
      <c r="F13" s="1"/>
    </row>
    <row r="14" spans="1:6" s="87" customFormat="1" x14ac:dyDescent="0.2">
      <c r="A14" s="157"/>
      <c r="B14" s="158"/>
      <c r="C14" s="159"/>
      <c r="D14" s="159"/>
      <c r="E14" s="160"/>
      <c r="F14" s="1"/>
    </row>
    <row r="15" spans="1:6" s="87" customFormat="1" x14ac:dyDescent="0.2">
      <c r="A15" s="157"/>
      <c r="B15" s="158"/>
      <c r="C15" s="159"/>
      <c r="D15" s="159"/>
      <c r="E15" s="160"/>
      <c r="F15" s="1"/>
    </row>
    <row r="16" spans="1:6" s="87" customFormat="1" x14ac:dyDescent="0.2">
      <c r="A16" s="157"/>
      <c r="B16" s="158"/>
      <c r="C16" s="159"/>
      <c r="D16" s="159"/>
      <c r="E16" s="160"/>
      <c r="F16" s="1"/>
    </row>
    <row r="17" spans="1:6" s="87" customFormat="1" x14ac:dyDescent="0.2">
      <c r="A17" s="157"/>
      <c r="B17" s="158"/>
      <c r="C17" s="159"/>
      <c r="D17" s="159"/>
      <c r="E17" s="160"/>
      <c r="F17" s="1"/>
    </row>
    <row r="18" spans="1:6" s="87" customFormat="1" ht="12.75" customHeight="1" x14ac:dyDescent="0.2">
      <c r="A18" s="157"/>
      <c r="B18" s="158"/>
      <c r="C18" s="159"/>
      <c r="D18" s="159"/>
      <c r="E18" s="160"/>
      <c r="F18" s="1"/>
    </row>
    <row r="19" spans="1:6" s="87" customFormat="1" x14ac:dyDescent="0.2">
      <c r="A19" s="161"/>
      <c r="B19" s="158"/>
      <c r="C19" s="159"/>
      <c r="D19" s="159"/>
      <c r="E19" s="160"/>
      <c r="F19" s="1"/>
    </row>
    <row r="20" spans="1:6" s="87" customFormat="1" x14ac:dyDescent="0.2">
      <c r="A20" s="161"/>
      <c r="B20" s="158"/>
      <c r="C20" s="159"/>
      <c r="D20" s="159"/>
      <c r="E20" s="160"/>
      <c r="F20" s="1"/>
    </row>
    <row r="21" spans="1:6" s="87" customFormat="1" hidden="1" x14ac:dyDescent="0.2">
      <c r="A21" s="143"/>
      <c r="B21" s="144"/>
      <c r="C21" s="145"/>
      <c r="D21" s="145"/>
      <c r="E21" s="146"/>
      <c r="F21" s="1"/>
    </row>
    <row r="22" spans="1:6" ht="19.5" customHeight="1" x14ac:dyDescent="0.2">
      <c r="A22" s="107" t="s">
        <v>122</v>
      </c>
      <c r="B22" s="108">
        <f>SUM(B12:B21)</f>
        <v>0</v>
      </c>
      <c r="C22" s="168" t="str">
        <f>IF(SUBTOTAL(3,B12:B21)=SUBTOTAL(103,B12:B21),'Summary and sign-off'!$A$48,'Summary and sign-off'!$A$49)</f>
        <v>Check - there are no hidden rows with data</v>
      </c>
      <c r="D22" s="176" t="str">
        <f>IF('Summary and sign-off'!F55='Summary and sign-off'!F54,'Summary and sign-off'!A51,'Summary and sign-off'!A50)</f>
        <v>Check - each entry provides sufficient information</v>
      </c>
      <c r="E22" s="176"/>
      <c r="F22" s="46"/>
    </row>
    <row r="23" spans="1:6" ht="10.5" customHeight="1" x14ac:dyDescent="0.2">
      <c r="A23" s="27"/>
      <c r="B23" s="22"/>
      <c r="C23" s="27"/>
      <c r="D23" s="27"/>
      <c r="E23" s="27"/>
      <c r="F23" s="27"/>
    </row>
    <row r="24" spans="1:6" ht="24.75" customHeight="1" x14ac:dyDescent="0.2">
      <c r="A24" s="177" t="s">
        <v>123</v>
      </c>
      <c r="B24" s="177"/>
      <c r="C24" s="177"/>
      <c r="D24" s="177"/>
      <c r="E24" s="177"/>
      <c r="F24" s="47"/>
    </row>
    <row r="25" spans="1:6" ht="27" customHeight="1" x14ac:dyDescent="0.2">
      <c r="A25" s="35" t="s">
        <v>117</v>
      </c>
      <c r="B25" s="35" t="s">
        <v>62</v>
      </c>
      <c r="C25" s="35" t="s">
        <v>124</v>
      </c>
      <c r="D25" s="35" t="s">
        <v>120</v>
      </c>
      <c r="E25" s="35" t="s">
        <v>121</v>
      </c>
      <c r="F25" s="48"/>
    </row>
    <row r="26" spans="1:6" s="87" customFormat="1" hidden="1" x14ac:dyDescent="0.2">
      <c r="A26" s="133"/>
      <c r="B26" s="134"/>
      <c r="C26" s="135"/>
      <c r="D26" s="135"/>
      <c r="E26" s="136"/>
      <c r="F26" s="1"/>
    </row>
    <row r="27" spans="1:6" s="87" customFormat="1" x14ac:dyDescent="0.2">
      <c r="A27" s="157">
        <v>43857</v>
      </c>
      <c r="B27" s="158">
        <v>354</v>
      </c>
      <c r="C27" s="159" t="s">
        <v>169</v>
      </c>
      <c r="D27" s="159" t="s">
        <v>170</v>
      </c>
      <c r="E27" s="160" t="s">
        <v>171</v>
      </c>
      <c r="F27" s="1"/>
    </row>
    <row r="28" spans="1:6" s="87" customFormat="1" x14ac:dyDescent="0.2">
      <c r="A28" s="157">
        <v>43857</v>
      </c>
      <c r="B28" s="158">
        <v>118.8</v>
      </c>
      <c r="C28" s="159" t="s">
        <v>169</v>
      </c>
      <c r="D28" s="159" t="s">
        <v>170</v>
      </c>
      <c r="E28" s="160" t="s">
        <v>172</v>
      </c>
      <c r="F28" s="1"/>
    </row>
    <row r="29" spans="1:6" s="87" customFormat="1" x14ac:dyDescent="0.2">
      <c r="A29" s="157">
        <v>43881</v>
      </c>
      <c r="B29" s="158">
        <v>517.74</v>
      </c>
      <c r="C29" s="159" t="s">
        <v>169</v>
      </c>
      <c r="D29" s="159" t="s">
        <v>170</v>
      </c>
      <c r="E29" s="160" t="s">
        <v>173</v>
      </c>
      <c r="F29" s="1"/>
    </row>
    <row r="30" spans="1:6" s="87" customFormat="1" x14ac:dyDescent="0.2">
      <c r="A30" s="157">
        <v>43883</v>
      </c>
      <c r="B30" s="158">
        <v>82.1</v>
      </c>
      <c r="C30" s="159" t="s">
        <v>169</v>
      </c>
      <c r="D30" s="159" t="s">
        <v>178</v>
      </c>
      <c r="E30" s="160" t="s">
        <v>179</v>
      </c>
      <c r="F30" s="1"/>
    </row>
    <row r="31" spans="1:6" s="87" customFormat="1" x14ac:dyDescent="0.2">
      <c r="A31" s="157">
        <v>43895</v>
      </c>
      <c r="B31" s="158">
        <v>276</v>
      </c>
      <c r="C31" s="159" t="s">
        <v>169</v>
      </c>
      <c r="D31" s="159" t="s">
        <v>170</v>
      </c>
      <c r="E31" s="160" t="s">
        <v>174</v>
      </c>
      <c r="F31" s="1"/>
    </row>
    <row r="32" spans="1:6" s="87" customFormat="1" x14ac:dyDescent="0.2">
      <c r="A32" s="157">
        <v>43895</v>
      </c>
      <c r="B32" s="158">
        <v>79.2</v>
      </c>
      <c r="C32" s="159" t="s">
        <v>169</v>
      </c>
      <c r="D32" s="159" t="s">
        <v>170</v>
      </c>
      <c r="E32" s="160" t="s">
        <v>175</v>
      </c>
      <c r="F32" s="1"/>
    </row>
    <row r="33" spans="1:6" s="87" customFormat="1" x14ac:dyDescent="0.2">
      <c r="A33" s="157">
        <v>43895</v>
      </c>
      <c r="B33" s="158">
        <v>49.28</v>
      </c>
      <c r="C33" s="159" t="s">
        <v>180</v>
      </c>
      <c r="D33" s="159" t="s">
        <v>181</v>
      </c>
      <c r="E33" s="160" t="s">
        <v>182</v>
      </c>
      <c r="F33" s="1"/>
    </row>
    <row r="34" spans="1:6" s="87" customFormat="1" x14ac:dyDescent="0.2">
      <c r="A34" s="157">
        <v>43900</v>
      </c>
      <c r="B34" s="158">
        <v>325</v>
      </c>
      <c r="C34" s="159" t="s">
        <v>169</v>
      </c>
      <c r="D34" s="159" t="s">
        <v>170</v>
      </c>
      <c r="E34" s="160" t="s">
        <v>174</v>
      </c>
      <c r="F34" s="1"/>
    </row>
    <row r="35" spans="1:6" s="87" customFormat="1" x14ac:dyDescent="0.2">
      <c r="A35" s="157">
        <v>43900</v>
      </c>
      <c r="B35" s="158">
        <v>79.2</v>
      </c>
      <c r="C35" s="159" t="s">
        <v>169</v>
      </c>
      <c r="D35" s="159" t="s">
        <v>170</v>
      </c>
      <c r="E35" s="160" t="s">
        <v>176</v>
      </c>
      <c r="F35" s="1"/>
    </row>
    <row r="36" spans="1:6" s="87" customFormat="1" x14ac:dyDescent="0.2">
      <c r="A36" s="157">
        <v>43900</v>
      </c>
      <c r="B36" s="158">
        <v>40</v>
      </c>
      <c r="C36" s="159" t="s">
        <v>169</v>
      </c>
      <c r="D36" s="159" t="s">
        <v>170</v>
      </c>
      <c r="E36" s="160" t="s">
        <v>174</v>
      </c>
      <c r="F36" s="1"/>
    </row>
    <row r="37" spans="1:6" s="87" customFormat="1" x14ac:dyDescent="0.2">
      <c r="A37" s="157">
        <v>43910</v>
      </c>
      <c r="B37" s="158">
        <v>18.600000000000001</v>
      </c>
      <c r="C37" s="159" t="s">
        <v>169</v>
      </c>
      <c r="D37" s="159" t="s">
        <v>185</v>
      </c>
      <c r="E37" s="160" t="s">
        <v>179</v>
      </c>
      <c r="F37" s="1"/>
    </row>
    <row r="38" spans="1:6" s="87" customFormat="1" x14ac:dyDescent="0.2">
      <c r="A38" s="157">
        <v>44005</v>
      </c>
      <c r="B38" s="158">
        <v>457</v>
      </c>
      <c r="C38" s="159" t="s">
        <v>169</v>
      </c>
      <c r="D38" s="159" t="s">
        <v>170</v>
      </c>
      <c r="E38" s="160" t="s">
        <v>177</v>
      </c>
      <c r="F38" s="1"/>
    </row>
    <row r="39" spans="1:6" s="87" customFormat="1" x14ac:dyDescent="0.2">
      <c r="A39" s="157">
        <v>44005</v>
      </c>
      <c r="B39" s="158">
        <v>79.2</v>
      </c>
      <c r="C39" s="159" t="s">
        <v>169</v>
      </c>
      <c r="D39" s="159" t="s">
        <v>170</v>
      </c>
      <c r="E39" s="160" t="s">
        <v>175</v>
      </c>
      <c r="F39" s="1"/>
    </row>
    <row r="40" spans="1:6" s="87" customFormat="1" x14ac:dyDescent="0.2">
      <c r="A40" s="157">
        <v>44005</v>
      </c>
      <c r="B40" s="158">
        <v>40</v>
      </c>
      <c r="C40" s="159" t="s">
        <v>169</v>
      </c>
      <c r="D40" s="159" t="s">
        <v>170</v>
      </c>
      <c r="E40" s="160" t="s">
        <v>175</v>
      </c>
      <c r="F40" s="1"/>
    </row>
    <row r="41" spans="1:6" s="87" customFormat="1" x14ac:dyDescent="0.2">
      <c r="A41" s="157">
        <v>44006</v>
      </c>
      <c r="B41" s="158">
        <v>5</v>
      </c>
      <c r="C41" s="159" t="s">
        <v>169</v>
      </c>
      <c r="D41" s="159" t="s">
        <v>185</v>
      </c>
      <c r="E41" s="160" t="s">
        <v>179</v>
      </c>
      <c r="F41" s="1"/>
    </row>
    <row r="42" spans="1:6" s="87" customFormat="1" x14ac:dyDescent="0.2">
      <c r="A42" s="157">
        <v>44008</v>
      </c>
      <c r="B42" s="158">
        <v>18.600000000000001</v>
      </c>
      <c r="C42" s="159" t="s">
        <v>169</v>
      </c>
      <c r="D42" s="159" t="s">
        <v>185</v>
      </c>
      <c r="E42" s="160" t="s">
        <v>179</v>
      </c>
      <c r="F42" s="1"/>
    </row>
    <row r="43" spans="1:6" s="87" customFormat="1" x14ac:dyDescent="0.2">
      <c r="A43" s="157">
        <v>44012</v>
      </c>
      <c r="B43" s="158">
        <v>560</v>
      </c>
      <c r="C43" s="159" t="s">
        <v>169</v>
      </c>
      <c r="D43" s="159" t="s">
        <v>170</v>
      </c>
      <c r="E43" s="160" t="s">
        <v>173</v>
      </c>
      <c r="F43" s="1"/>
    </row>
    <row r="44" spans="1:6" s="87" customFormat="1" x14ac:dyDescent="0.2">
      <c r="A44" s="157">
        <v>44012</v>
      </c>
      <c r="B44" s="158">
        <v>79.2</v>
      </c>
      <c r="C44" s="159" t="s">
        <v>169</v>
      </c>
      <c r="D44" s="159" t="s">
        <v>170</v>
      </c>
      <c r="E44" s="160" t="s">
        <v>175</v>
      </c>
      <c r="F44" s="1"/>
    </row>
    <row r="45" spans="1:6" s="87" customFormat="1" x14ac:dyDescent="0.2">
      <c r="A45" s="157">
        <v>44012</v>
      </c>
      <c r="B45" s="158">
        <v>26.32</v>
      </c>
      <c r="C45" s="159" t="s">
        <v>169</v>
      </c>
      <c r="D45" s="159" t="s">
        <v>183</v>
      </c>
      <c r="E45" s="160" t="s">
        <v>179</v>
      </c>
      <c r="F45" s="1"/>
    </row>
    <row r="46" spans="1:6" s="87" customFormat="1" x14ac:dyDescent="0.2">
      <c r="A46" s="157">
        <v>44012</v>
      </c>
      <c r="B46" s="158">
        <v>40.299999999999997</v>
      </c>
      <c r="C46" s="159" t="s">
        <v>169</v>
      </c>
      <c r="D46" s="159" t="s">
        <v>187</v>
      </c>
      <c r="E46" s="160" t="s">
        <v>179</v>
      </c>
      <c r="F46" s="1"/>
    </row>
    <row r="47" spans="1:6" s="87" customFormat="1" x14ac:dyDescent="0.2">
      <c r="A47" s="157">
        <v>44014</v>
      </c>
      <c r="B47" s="158">
        <v>315</v>
      </c>
      <c r="C47" s="159" t="s">
        <v>169</v>
      </c>
      <c r="D47" s="159" t="s">
        <v>170</v>
      </c>
      <c r="E47" s="160" t="s">
        <v>174</v>
      </c>
      <c r="F47" s="1"/>
    </row>
    <row r="48" spans="1:6" s="87" customFormat="1" x14ac:dyDescent="0.2">
      <c r="A48" s="157">
        <v>44014</v>
      </c>
      <c r="B48" s="158">
        <v>79.2</v>
      </c>
      <c r="C48" s="159" t="s">
        <v>169</v>
      </c>
      <c r="D48" s="159" t="s">
        <v>170</v>
      </c>
      <c r="E48" s="160" t="s">
        <v>175</v>
      </c>
      <c r="F48" s="1"/>
    </row>
    <row r="49" spans="1:6" s="87" customFormat="1" x14ac:dyDescent="0.2">
      <c r="A49" s="157">
        <v>44027</v>
      </c>
      <c r="B49" s="158">
        <v>176</v>
      </c>
      <c r="C49" s="159" t="s">
        <v>169</v>
      </c>
      <c r="D49" s="159" t="s">
        <v>170</v>
      </c>
      <c r="E49" s="160" t="s">
        <v>173</v>
      </c>
      <c r="F49" s="1"/>
    </row>
    <row r="50" spans="1:6" s="87" customFormat="1" x14ac:dyDescent="0.2">
      <c r="A50" s="157">
        <v>44027</v>
      </c>
      <c r="B50" s="158">
        <v>79.2</v>
      </c>
      <c r="C50" s="159" t="s">
        <v>169</v>
      </c>
      <c r="D50" s="159" t="s">
        <v>170</v>
      </c>
      <c r="E50" s="160" t="s">
        <v>175</v>
      </c>
      <c r="F50" s="1"/>
    </row>
    <row r="51" spans="1:6" s="87" customFormat="1" x14ac:dyDescent="0.2">
      <c r="A51" s="157">
        <v>44028</v>
      </c>
      <c r="B51" s="158">
        <v>109</v>
      </c>
      <c r="C51" s="159" t="s">
        <v>169</v>
      </c>
      <c r="D51" s="159" t="s">
        <v>170</v>
      </c>
      <c r="E51" s="160" t="s">
        <v>177</v>
      </c>
      <c r="F51" s="1"/>
    </row>
    <row r="52" spans="1:6" s="87" customFormat="1" x14ac:dyDescent="0.2">
      <c r="A52" s="157">
        <v>44028</v>
      </c>
      <c r="B52" s="158">
        <v>10</v>
      </c>
      <c r="C52" s="159" t="s">
        <v>169</v>
      </c>
      <c r="D52" s="159" t="s">
        <v>170</v>
      </c>
      <c r="E52" s="160" t="s">
        <v>175</v>
      </c>
      <c r="F52" s="1"/>
    </row>
    <row r="53" spans="1:6" s="87" customFormat="1" x14ac:dyDescent="0.2">
      <c r="A53" s="157"/>
      <c r="B53" s="158"/>
      <c r="C53" s="159"/>
      <c r="D53" s="159"/>
      <c r="E53" s="160"/>
      <c r="F53" s="1"/>
    </row>
    <row r="54" spans="1:6" s="87" customFormat="1" x14ac:dyDescent="0.2">
      <c r="A54" s="157"/>
      <c r="B54" s="158"/>
      <c r="C54" s="159"/>
      <c r="D54" s="159"/>
      <c r="E54" s="160"/>
      <c r="F54" s="1"/>
    </row>
    <row r="55" spans="1:6" s="87" customFormat="1" hidden="1" x14ac:dyDescent="0.2">
      <c r="A55" s="147"/>
      <c r="B55" s="148"/>
      <c r="C55" s="149"/>
      <c r="D55" s="149"/>
      <c r="E55" s="150"/>
      <c r="F55" s="1"/>
    </row>
    <row r="56" spans="1:6" ht="19.5" customHeight="1" x14ac:dyDescent="0.2">
      <c r="A56" s="107" t="s">
        <v>125</v>
      </c>
      <c r="B56" s="108">
        <f>SUM(B26:B55)</f>
        <v>4013.9399999999996</v>
      </c>
      <c r="C56" s="168" t="str">
        <f>IF(SUBTOTAL(3,B26:B55)=SUBTOTAL(103,B26:B55),'Summary and sign-off'!$A$48,'Summary and sign-off'!$A$49)</f>
        <v>Check - there are no hidden rows with data</v>
      </c>
      <c r="D56" s="176" t="str">
        <f>IF('Summary and sign-off'!F56='Summary and sign-off'!F54,'Summary and sign-off'!A51,'Summary and sign-off'!A50)</f>
        <v>Check - each entry provides sufficient information</v>
      </c>
      <c r="E56" s="176"/>
      <c r="F56" s="46"/>
    </row>
    <row r="57" spans="1:6" ht="10.5" customHeight="1" x14ac:dyDescent="0.2">
      <c r="A57" s="27"/>
      <c r="B57" s="22"/>
      <c r="C57" s="27"/>
      <c r="D57" s="27"/>
      <c r="E57" s="27"/>
      <c r="F57" s="27"/>
    </row>
    <row r="58" spans="1:6" ht="24.75" customHeight="1" x14ac:dyDescent="0.2">
      <c r="A58" s="177" t="s">
        <v>126</v>
      </c>
      <c r="B58" s="177"/>
      <c r="C58" s="177"/>
      <c r="D58" s="177"/>
      <c r="E58" s="177"/>
      <c r="F58" s="46"/>
    </row>
    <row r="59" spans="1:6" ht="27" customHeight="1" x14ac:dyDescent="0.2">
      <c r="A59" s="35" t="s">
        <v>117</v>
      </c>
      <c r="B59" s="35" t="s">
        <v>62</v>
      </c>
      <c r="C59" s="35" t="s">
        <v>127</v>
      </c>
      <c r="D59" s="35" t="s">
        <v>128</v>
      </c>
      <c r="E59" s="35" t="s">
        <v>121</v>
      </c>
      <c r="F59" s="49"/>
    </row>
    <row r="60" spans="1:6" s="87" customFormat="1" hidden="1" x14ac:dyDescent="0.2">
      <c r="A60" s="133"/>
      <c r="B60" s="134"/>
      <c r="C60" s="135"/>
      <c r="D60" s="135"/>
      <c r="E60" s="136"/>
      <c r="F60" s="1"/>
    </row>
    <row r="61" spans="1:6" s="87" customFormat="1" x14ac:dyDescent="0.2">
      <c r="A61" s="157">
        <v>43859</v>
      </c>
      <c r="B61" s="158">
        <v>45</v>
      </c>
      <c r="C61" s="159" t="s">
        <v>169</v>
      </c>
      <c r="D61" s="159" t="s">
        <v>185</v>
      </c>
      <c r="E61" s="160" t="s">
        <v>186</v>
      </c>
      <c r="F61" s="1"/>
    </row>
    <row r="62" spans="1:6" s="87" customFormat="1" x14ac:dyDescent="0.2">
      <c r="A62" s="157">
        <v>43868</v>
      </c>
      <c r="B62" s="158">
        <v>7.25</v>
      </c>
      <c r="C62" s="159" t="s">
        <v>169</v>
      </c>
      <c r="D62" s="159" t="s">
        <v>185</v>
      </c>
      <c r="E62" s="160" t="s">
        <v>184</v>
      </c>
      <c r="F62" s="1"/>
    </row>
    <row r="63" spans="1:6" s="87" customFormat="1" x14ac:dyDescent="0.2">
      <c r="A63" s="157">
        <v>43874</v>
      </c>
      <c r="B63" s="158">
        <v>9.5</v>
      </c>
      <c r="C63" s="159" t="s">
        <v>169</v>
      </c>
      <c r="D63" s="159" t="s">
        <v>185</v>
      </c>
      <c r="E63" s="160" t="s">
        <v>184</v>
      </c>
      <c r="F63" s="1"/>
    </row>
    <row r="64" spans="1:6" s="87" customFormat="1" x14ac:dyDescent="0.2">
      <c r="A64" s="157">
        <v>43879</v>
      </c>
      <c r="B64" s="158">
        <v>5</v>
      </c>
      <c r="C64" s="159" t="s">
        <v>169</v>
      </c>
      <c r="D64" s="159" t="s">
        <v>185</v>
      </c>
      <c r="E64" s="160" t="s">
        <v>184</v>
      </c>
      <c r="F64" s="1"/>
    </row>
    <row r="65" spans="1:6" s="87" customFormat="1" x14ac:dyDescent="0.2">
      <c r="A65" s="157">
        <v>43879</v>
      </c>
      <c r="B65" s="158">
        <v>5</v>
      </c>
      <c r="C65" s="159" t="s">
        <v>169</v>
      </c>
      <c r="D65" s="159" t="s">
        <v>185</v>
      </c>
      <c r="E65" s="160" t="s">
        <v>184</v>
      </c>
      <c r="F65" s="1"/>
    </row>
    <row r="66" spans="1:6" s="87" customFormat="1" x14ac:dyDescent="0.2">
      <c r="A66" s="157">
        <v>43881</v>
      </c>
      <c r="B66" s="158">
        <v>24.5</v>
      </c>
      <c r="C66" s="159" t="s">
        <v>169</v>
      </c>
      <c r="D66" s="159" t="s">
        <v>185</v>
      </c>
      <c r="E66" s="160" t="s">
        <v>184</v>
      </c>
      <c r="F66" s="1"/>
    </row>
    <row r="67" spans="1:6" s="87" customFormat="1" x14ac:dyDescent="0.2">
      <c r="A67" s="157">
        <v>43882</v>
      </c>
      <c r="B67" s="158">
        <v>45</v>
      </c>
      <c r="C67" s="159" t="s">
        <v>169</v>
      </c>
      <c r="D67" s="159" t="s">
        <v>185</v>
      </c>
      <c r="E67" s="160" t="s">
        <v>184</v>
      </c>
      <c r="F67" s="1"/>
    </row>
    <row r="68" spans="1:6" s="87" customFormat="1" x14ac:dyDescent="0.2">
      <c r="A68" s="157">
        <v>43888</v>
      </c>
      <c r="B68" s="158">
        <v>2.75</v>
      </c>
      <c r="C68" s="159" t="s">
        <v>169</v>
      </c>
      <c r="D68" s="159" t="s">
        <v>185</v>
      </c>
      <c r="E68" s="160" t="s">
        <v>184</v>
      </c>
      <c r="F68" s="1"/>
    </row>
    <row r="69" spans="1:6" s="87" customFormat="1" x14ac:dyDescent="0.2">
      <c r="A69" s="157">
        <v>43895</v>
      </c>
      <c r="B69" s="158">
        <v>9.5</v>
      </c>
      <c r="C69" s="159" t="s">
        <v>169</v>
      </c>
      <c r="D69" s="159" t="s">
        <v>185</v>
      </c>
      <c r="E69" s="160" t="s">
        <v>184</v>
      </c>
      <c r="F69" s="1"/>
    </row>
    <row r="70" spans="1:6" s="87" customFormat="1" x14ac:dyDescent="0.2">
      <c r="A70" s="157">
        <v>43901</v>
      </c>
      <c r="B70" s="158">
        <v>14.46</v>
      </c>
      <c r="C70" s="159" t="s">
        <v>169</v>
      </c>
      <c r="D70" s="159" t="s">
        <v>183</v>
      </c>
      <c r="E70" s="160" t="s">
        <v>184</v>
      </c>
      <c r="F70" s="1"/>
    </row>
    <row r="71" spans="1:6" s="87" customFormat="1" x14ac:dyDescent="0.2">
      <c r="A71" s="157">
        <v>43901</v>
      </c>
      <c r="B71" s="158">
        <v>4.25</v>
      </c>
      <c r="C71" s="159" t="s">
        <v>169</v>
      </c>
      <c r="D71" s="159" t="s">
        <v>185</v>
      </c>
      <c r="E71" s="160" t="s">
        <v>184</v>
      </c>
      <c r="F71" s="1"/>
    </row>
    <row r="72" spans="1:6" s="87" customFormat="1" x14ac:dyDescent="0.2">
      <c r="A72" s="157">
        <v>43902</v>
      </c>
      <c r="B72" s="158">
        <v>29.7</v>
      </c>
      <c r="C72" s="159" t="s">
        <v>169</v>
      </c>
      <c r="D72" s="159" t="s">
        <v>187</v>
      </c>
      <c r="E72" s="160" t="s">
        <v>184</v>
      </c>
      <c r="F72" s="1"/>
    </row>
    <row r="73" spans="1:6" s="87" customFormat="1" x14ac:dyDescent="0.2">
      <c r="A73" s="157">
        <v>43906</v>
      </c>
      <c r="B73" s="158">
        <v>9.5</v>
      </c>
      <c r="C73" s="159" t="s">
        <v>169</v>
      </c>
      <c r="D73" s="159" t="s">
        <v>185</v>
      </c>
      <c r="E73" s="160" t="s">
        <v>184</v>
      </c>
      <c r="F73" s="1"/>
    </row>
    <row r="74" spans="1:6" s="87" customFormat="1" x14ac:dyDescent="0.2">
      <c r="A74" s="157">
        <v>43910</v>
      </c>
      <c r="B74" s="158">
        <v>7.25</v>
      </c>
      <c r="C74" s="159" t="s">
        <v>169</v>
      </c>
      <c r="D74" s="159" t="s">
        <v>185</v>
      </c>
      <c r="E74" s="160" t="s">
        <v>184</v>
      </c>
      <c r="F74" s="1"/>
    </row>
    <row r="75" spans="1:6" s="87" customFormat="1" x14ac:dyDescent="0.2">
      <c r="A75" s="157"/>
      <c r="B75" s="158"/>
      <c r="C75" s="159"/>
      <c r="D75" s="159"/>
      <c r="E75" s="160"/>
      <c r="F75" s="1"/>
    </row>
    <row r="76" spans="1:6" s="87" customFormat="1" x14ac:dyDescent="0.2">
      <c r="A76" s="157"/>
      <c r="B76" s="158"/>
      <c r="C76" s="159"/>
      <c r="D76" s="159"/>
      <c r="E76" s="160"/>
      <c r="F76" s="1"/>
    </row>
    <row r="77" spans="1:6" s="87" customFormat="1" hidden="1" x14ac:dyDescent="0.2">
      <c r="A77" s="133"/>
      <c r="B77" s="134"/>
      <c r="C77" s="135"/>
      <c r="D77" s="135"/>
      <c r="E77" s="136"/>
      <c r="F77" s="1"/>
    </row>
    <row r="78" spans="1:6" ht="19.5" customHeight="1" x14ac:dyDescent="0.2">
      <c r="A78" s="107" t="s">
        <v>129</v>
      </c>
      <c r="B78" s="108">
        <f>SUM(B60:B77)</f>
        <v>218.66</v>
      </c>
      <c r="C78" s="168" t="str">
        <f>IF(SUBTOTAL(3,B60:B77)=SUBTOTAL(103,B60:B77),'Summary and sign-off'!$A$48,'Summary and sign-off'!$A$49)</f>
        <v>Check - there are no hidden rows with data</v>
      </c>
      <c r="D78" s="176" t="str">
        <f>IF('Summary and sign-off'!F57='Summary and sign-off'!F54,'Summary and sign-off'!A51,'Summary and sign-off'!A50)</f>
        <v>Check - each entry provides sufficient information</v>
      </c>
      <c r="E78" s="176"/>
      <c r="F78" s="46"/>
    </row>
    <row r="79" spans="1:6" ht="10.5" customHeight="1" x14ac:dyDescent="0.2">
      <c r="A79" s="27"/>
      <c r="B79" s="92"/>
      <c r="C79" s="22"/>
      <c r="D79" s="27"/>
      <c r="E79" s="27"/>
      <c r="F79" s="27"/>
    </row>
    <row r="80" spans="1:6" ht="34.5" customHeight="1" x14ac:dyDescent="0.2">
      <c r="A80" s="50" t="s">
        <v>130</v>
      </c>
      <c r="B80" s="93">
        <f>B22+B56+B78</f>
        <v>4232.5999999999995</v>
      </c>
      <c r="C80" s="51"/>
      <c r="D80" s="51"/>
      <c r="E80" s="51"/>
      <c r="F80" s="26"/>
    </row>
    <row r="81" spans="1:6" x14ac:dyDescent="0.2">
      <c r="A81" s="27"/>
      <c r="B81" s="22"/>
      <c r="C81" s="27"/>
      <c r="D81" s="27"/>
      <c r="E81" s="27"/>
      <c r="F81" s="27"/>
    </row>
    <row r="82" spans="1:6" x14ac:dyDescent="0.2">
      <c r="A82" s="52" t="s">
        <v>73</v>
      </c>
      <c r="B82" s="25"/>
      <c r="C82" s="26"/>
      <c r="D82" s="26"/>
      <c r="E82" s="26"/>
      <c r="F82" s="27"/>
    </row>
    <row r="83" spans="1:6" ht="12.6" customHeight="1" x14ac:dyDescent="0.2">
      <c r="A83" s="23" t="s">
        <v>131</v>
      </c>
      <c r="B83" s="53"/>
      <c r="C83" s="53"/>
      <c r="D83" s="32"/>
      <c r="E83" s="32"/>
      <c r="F83" s="27"/>
    </row>
    <row r="84" spans="1:6" ht="12.95" customHeight="1" x14ac:dyDescent="0.2">
      <c r="A84" s="31" t="s">
        <v>132</v>
      </c>
      <c r="B84" s="27"/>
      <c r="C84" s="32"/>
      <c r="D84" s="27"/>
      <c r="E84" s="32"/>
      <c r="F84" s="27"/>
    </row>
    <row r="85" spans="1:6" x14ac:dyDescent="0.2">
      <c r="A85" s="31" t="s">
        <v>133</v>
      </c>
      <c r="B85" s="32"/>
      <c r="C85" s="32"/>
      <c r="D85" s="32"/>
      <c r="E85" s="54"/>
      <c r="F85" s="46"/>
    </row>
    <row r="86" spans="1:6" x14ac:dyDescent="0.2">
      <c r="A86" s="23" t="s">
        <v>79</v>
      </c>
      <c r="B86" s="25"/>
      <c r="C86" s="26"/>
      <c r="D86" s="26"/>
      <c r="E86" s="26"/>
      <c r="F86" s="27"/>
    </row>
    <row r="87" spans="1:6" ht="12.95" customHeight="1" x14ac:dyDescent="0.2">
      <c r="A87" s="31" t="s">
        <v>134</v>
      </c>
      <c r="B87" s="27"/>
      <c r="C87" s="32"/>
      <c r="D87" s="27"/>
      <c r="E87" s="32"/>
      <c r="F87" s="27"/>
    </row>
    <row r="88" spans="1:6" x14ac:dyDescent="0.2">
      <c r="A88" s="31" t="s">
        <v>135</v>
      </c>
      <c r="B88" s="32"/>
      <c r="C88" s="32"/>
      <c r="D88" s="32"/>
      <c r="E88" s="54"/>
      <c r="F88" s="46"/>
    </row>
    <row r="89" spans="1:6" x14ac:dyDescent="0.2">
      <c r="A89" s="36" t="s">
        <v>136</v>
      </c>
      <c r="B89" s="36"/>
      <c r="C89" s="36"/>
      <c r="D89" s="36"/>
      <c r="E89" s="54"/>
      <c r="F89" s="46"/>
    </row>
    <row r="90" spans="1:6" x14ac:dyDescent="0.2">
      <c r="A90" s="40"/>
      <c r="B90" s="27"/>
      <c r="C90" s="27"/>
      <c r="D90" s="27"/>
      <c r="E90" s="46"/>
      <c r="F90" s="46"/>
    </row>
    <row r="91" spans="1:6" hidden="1" x14ac:dyDescent="0.2">
      <c r="A91" s="40"/>
      <c r="B91" s="27"/>
      <c r="C91" s="27"/>
      <c r="D91" s="27"/>
      <c r="E91" s="46"/>
      <c r="F91" s="46"/>
    </row>
    <row r="92" spans="1:6" hidden="1" x14ac:dyDescent="0.2"/>
    <row r="93" spans="1:6" hidden="1" x14ac:dyDescent="0.2"/>
    <row r="94" spans="1:6" hidden="1" x14ac:dyDescent="0.2"/>
    <row r="95" spans="1:6" hidden="1" x14ac:dyDescent="0.2"/>
    <row r="96" spans="1:6" ht="12.75" hidden="1" customHeight="1" x14ac:dyDescent="0.2"/>
    <row r="97" spans="1:6" hidden="1" x14ac:dyDescent="0.2"/>
    <row r="98" spans="1:6" hidden="1" x14ac:dyDescent="0.2"/>
    <row r="99" spans="1:6" hidden="1" x14ac:dyDescent="0.2">
      <c r="A99" s="55"/>
      <c r="B99" s="46"/>
      <c r="C99" s="46"/>
      <c r="D99" s="46"/>
      <c r="E99" s="46"/>
      <c r="F99" s="46"/>
    </row>
    <row r="100" spans="1:6" hidden="1" x14ac:dyDescent="0.2">
      <c r="A100" s="55"/>
      <c r="B100" s="46"/>
      <c r="C100" s="46"/>
      <c r="D100" s="46"/>
      <c r="E100" s="46"/>
      <c r="F100" s="46"/>
    </row>
    <row r="101" spans="1:6" hidden="1" x14ac:dyDescent="0.2">
      <c r="A101" s="55"/>
      <c r="B101" s="46"/>
      <c r="C101" s="46"/>
      <c r="D101" s="46"/>
      <c r="E101" s="46"/>
      <c r="F101" s="46"/>
    </row>
    <row r="102" spans="1:6" hidden="1" x14ac:dyDescent="0.2">
      <c r="A102" s="55"/>
      <c r="B102" s="46"/>
      <c r="C102" s="46"/>
      <c r="D102" s="46"/>
      <c r="E102" s="46"/>
      <c r="F102" s="46"/>
    </row>
    <row r="103" spans="1:6" hidden="1" x14ac:dyDescent="0.2">
      <c r="A103" s="55"/>
      <c r="B103" s="46"/>
      <c r="C103" s="46"/>
      <c r="D103" s="46"/>
      <c r="E103" s="46"/>
      <c r="F103" s="46"/>
    </row>
    <row r="104" spans="1:6" hidden="1" x14ac:dyDescent="0.2"/>
    <row r="105" spans="1:6" hidden="1" x14ac:dyDescent="0.2"/>
    <row r="106" spans="1:6" hidden="1" x14ac:dyDescent="0.2"/>
    <row r="107" spans="1:6" hidden="1" x14ac:dyDescent="0.2"/>
    <row r="108" spans="1:6" hidden="1" x14ac:dyDescent="0.2"/>
    <row r="109" spans="1:6" hidden="1" x14ac:dyDescent="0.2"/>
    <row r="110" spans="1:6" hidden="1" x14ac:dyDescent="0.2"/>
    <row r="111" spans="1:6" hidden="1" x14ac:dyDescent="0.2"/>
    <row r="112" spans="1:6" x14ac:dyDescent="0.2"/>
    <row r="113" x14ac:dyDescent="0.2"/>
    <row r="114" x14ac:dyDescent="0.2"/>
    <row r="115" x14ac:dyDescent="0.2"/>
    <row r="116" x14ac:dyDescent="0.2"/>
    <row r="117" x14ac:dyDescent="0.2"/>
    <row r="118" x14ac:dyDescent="0.2"/>
    <row r="119" x14ac:dyDescent="0.2"/>
    <row r="120" x14ac:dyDescent="0.2"/>
    <row r="121" x14ac:dyDescent="0.2"/>
    <row r="122" x14ac:dyDescent="0.2"/>
    <row r="123" x14ac:dyDescent="0.2"/>
    <row r="124" x14ac:dyDescent="0.2"/>
    <row r="125" x14ac:dyDescent="0.2"/>
    <row r="126" x14ac:dyDescent="0.2"/>
    <row r="127" x14ac:dyDescent="0.2"/>
    <row r="128" x14ac:dyDescent="0.2"/>
    <row r="129" x14ac:dyDescent="0.2"/>
    <row r="130" x14ac:dyDescent="0.2"/>
    <row r="131" x14ac:dyDescent="0.2"/>
    <row r="132" x14ac:dyDescent="0.2"/>
    <row r="133" x14ac:dyDescent="0.2"/>
    <row r="134" x14ac:dyDescent="0.2"/>
    <row r="135" x14ac:dyDescent="0.2"/>
  </sheetData>
  <sheetProtection sheet="1" formatCells="0" formatRows="0" insertColumns="0" insertRows="0" deleteRows="0"/>
  <mergeCells count="15">
    <mergeCell ref="B7:E7"/>
    <mergeCell ref="B5:E5"/>
    <mergeCell ref="D78:E78"/>
    <mergeCell ref="A1:E1"/>
    <mergeCell ref="A24:E24"/>
    <mergeCell ref="A58:E58"/>
    <mergeCell ref="B2:E2"/>
    <mergeCell ref="B3:E3"/>
    <mergeCell ref="B4:E4"/>
    <mergeCell ref="A8:E8"/>
    <mergeCell ref="A9:E9"/>
    <mergeCell ref="B6:E6"/>
    <mergeCell ref="D22:E22"/>
    <mergeCell ref="D56:E56"/>
    <mergeCell ref="A10:E10"/>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26 A54:A55 A12 A21 A60 A77"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59 A25 A11"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3:A20 A61:A76 A27:A53"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B12:B21 B60:B77 B26:B55</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72"/>
  <sheetViews>
    <sheetView zoomScaleNormal="100" workbookViewId="0">
      <selection activeCell="B7" sqref="B7:E7"/>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9.28515625" style="16" customWidth="1"/>
    <col min="7" max="10" width="9.140625" style="16" hidden="1" customWidth="1"/>
    <col min="11" max="13" width="0" style="16" hidden="1" customWidth="1"/>
    <col min="14" max="16384" width="0" style="16" hidden="1"/>
  </cols>
  <sheetData>
    <row r="1" spans="1:6" ht="26.25" customHeight="1" x14ac:dyDescent="0.2">
      <c r="A1" s="172" t="s">
        <v>109</v>
      </c>
      <c r="B1" s="172"/>
      <c r="C1" s="172"/>
      <c r="D1" s="172"/>
      <c r="E1" s="172"/>
      <c r="F1" s="38"/>
    </row>
    <row r="2" spans="1:6" ht="21" customHeight="1" x14ac:dyDescent="0.2">
      <c r="A2" s="4" t="s">
        <v>52</v>
      </c>
      <c r="B2" s="175" t="str">
        <f>'Summary and sign-off'!B2:F2</f>
        <v>New Zealand Artificial Limb Service</v>
      </c>
      <c r="C2" s="175"/>
      <c r="D2" s="175"/>
      <c r="E2" s="175"/>
      <c r="F2" s="38"/>
    </row>
    <row r="3" spans="1:6" ht="21" customHeight="1" x14ac:dyDescent="0.2">
      <c r="A3" s="4" t="s">
        <v>110</v>
      </c>
      <c r="B3" s="175" t="str">
        <f>'Summary and sign-off'!B3:F3</f>
        <v>Sean Gray</v>
      </c>
      <c r="C3" s="175"/>
      <c r="D3" s="175"/>
      <c r="E3" s="175"/>
      <c r="F3" s="38"/>
    </row>
    <row r="4" spans="1:6" ht="21" customHeight="1" x14ac:dyDescent="0.2">
      <c r="A4" s="4" t="s">
        <v>111</v>
      </c>
      <c r="B4" s="175">
        <f>'Summary and sign-off'!B4:F4</f>
        <v>43831</v>
      </c>
      <c r="C4" s="175"/>
      <c r="D4" s="175"/>
      <c r="E4" s="175"/>
      <c r="F4" s="38"/>
    </row>
    <row r="5" spans="1:6" ht="21" customHeight="1" x14ac:dyDescent="0.2">
      <c r="A5" s="4" t="s">
        <v>112</v>
      </c>
      <c r="B5" s="175">
        <f>'Summary and sign-off'!B5:F5</f>
        <v>44012</v>
      </c>
      <c r="C5" s="175"/>
      <c r="D5" s="175"/>
      <c r="E5" s="175"/>
      <c r="F5" s="38"/>
    </row>
    <row r="6" spans="1:6" ht="21" customHeight="1" x14ac:dyDescent="0.2">
      <c r="A6" s="4" t="s">
        <v>113</v>
      </c>
      <c r="B6" s="170" t="s">
        <v>80</v>
      </c>
      <c r="C6" s="170"/>
      <c r="D6" s="170"/>
      <c r="E6" s="170"/>
      <c r="F6" s="38"/>
    </row>
    <row r="7" spans="1:6" ht="21" customHeight="1" x14ac:dyDescent="0.2">
      <c r="A7" s="4" t="s">
        <v>56</v>
      </c>
      <c r="B7" s="170" t="s">
        <v>83</v>
      </c>
      <c r="C7" s="170"/>
      <c r="D7" s="170"/>
      <c r="E7" s="170"/>
      <c r="F7" s="38"/>
    </row>
    <row r="8" spans="1:6" ht="35.25" customHeight="1" x14ac:dyDescent="0.25">
      <c r="A8" s="185" t="s">
        <v>137</v>
      </c>
      <c r="B8" s="185"/>
      <c r="C8" s="186"/>
      <c r="D8" s="186"/>
      <c r="E8" s="186"/>
      <c r="F8" s="42"/>
    </row>
    <row r="9" spans="1:6" ht="35.25" customHeight="1" x14ac:dyDescent="0.25">
      <c r="A9" s="183" t="s">
        <v>138</v>
      </c>
      <c r="B9" s="184"/>
      <c r="C9" s="184"/>
      <c r="D9" s="184"/>
      <c r="E9" s="184"/>
      <c r="F9" s="42"/>
    </row>
    <row r="10" spans="1:6" ht="27" customHeight="1" x14ac:dyDescent="0.2">
      <c r="A10" s="35" t="s">
        <v>139</v>
      </c>
      <c r="B10" s="35" t="s">
        <v>62</v>
      </c>
      <c r="C10" s="35" t="s">
        <v>140</v>
      </c>
      <c r="D10" s="35" t="s">
        <v>141</v>
      </c>
      <c r="E10" s="35" t="s">
        <v>121</v>
      </c>
      <c r="F10" s="23"/>
    </row>
    <row r="11" spans="1:6" s="87" customFormat="1" hidden="1" x14ac:dyDescent="0.2">
      <c r="A11" s="137"/>
      <c r="B11" s="134"/>
      <c r="C11" s="138"/>
      <c r="D11" s="138"/>
      <c r="E11" s="139"/>
      <c r="F11" s="2"/>
    </row>
    <row r="12" spans="1:6" s="87" customFormat="1" x14ac:dyDescent="0.2">
      <c r="A12" s="157">
        <v>43857</v>
      </c>
      <c r="B12" s="158">
        <v>48</v>
      </c>
      <c r="C12" s="162" t="s">
        <v>169</v>
      </c>
      <c r="D12" s="162" t="s">
        <v>188</v>
      </c>
      <c r="E12" s="163" t="s">
        <v>189</v>
      </c>
      <c r="F12" s="2"/>
    </row>
    <row r="13" spans="1:6" s="87" customFormat="1" x14ac:dyDescent="0.2">
      <c r="A13" s="157">
        <v>43868</v>
      </c>
      <c r="B13" s="158">
        <v>13</v>
      </c>
      <c r="C13" s="162" t="s">
        <v>169</v>
      </c>
      <c r="D13" s="162" t="s">
        <v>188</v>
      </c>
      <c r="E13" s="163" t="s">
        <v>184</v>
      </c>
      <c r="F13" s="2"/>
    </row>
    <row r="14" spans="1:6" s="87" customFormat="1" x14ac:dyDescent="0.2">
      <c r="A14" s="157">
        <v>43879</v>
      </c>
      <c r="B14" s="158">
        <v>13.5</v>
      </c>
      <c r="C14" s="162" t="s">
        <v>169</v>
      </c>
      <c r="D14" s="162" t="s">
        <v>188</v>
      </c>
      <c r="E14" s="163" t="s">
        <v>184</v>
      </c>
      <c r="F14" s="2"/>
    </row>
    <row r="15" spans="1:6" s="87" customFormat="1" x14ac:dyDescent="0.2">
      <c r="A15" s="157">
        <v>43881</v>
      </c>
      <c r="B15" s="158">
        <v>10</v>
      </c>
      <c r="C15" s="162" t="s">
        <v>169</v>
      </c>
      <c r="D15" s="162" t="s">
        <v>188</v>
      </c>
      <c r="E15" s="163" t="s">
        <v>184</v>
      </c>
      <c r="F15" s="2"/>
    </row>
    <row r="16" spans="1:6" s="87" customFormat="1" x14ac:dyDescent="0.2">
      <c r="A16" s="157">
        <v>43882</v>
      </c>
      <c r="B16" s="158">
        <v>36.700000000000003</v>
      </c>
      <c r="C16" s="162" t="s">
        <v>169</v>
      </c>
      <c r="D16" s="162" t="s">
        <v>188</v>
      </c>
      <c r="E16" s="163" t="s">
        <v>184</v>
      </c>
      <c r="F16" s="2"/>
    </row>
    <row r="17" spans="1:6" s="87" customFormat="1" x14ac:dyDescent="0.2">
      <c r="A17" s="157">
        <v>43882</v>
      </c>
      <c r="B17" s="158">
        <v>14.5</v>
      </c>
      <c r="C17" s="162" t="s">
        <v>169</v>
      </c>
      <c r="D17" s="162" t="s">
        <v>188</v>
      </c>
      <c r="E17" s="163" t="s">
        <v>179</v>
      </c>
      <c r="F17" s="2"/>
    </row>
    <row r="18" spans="1:6" s="87" customFormat="1" x14ac:dyDescent="0.2">
      <c r="A18" s="157">
        <v>43885</v>
      </c>
      <c r="B18" s="158">
        <v>22.6</v>
      </c>
      <c r="C18" s="162" t="s">
        <v>169</v>
      </c>
      <c r="D18" s="162" t="s">
        <v>188</v>
      </c>
      <c r="E18" s="163" t="s">
        <v>184</v>
      </c>
      <c r="F18" s="2"/>
    </row>
    <row r="19" spans="1:6" s="87" customFormat="1" x14ac:dyDescent="0.2">
      <c r="A19" s="157">
        <v>43888</v>
      </c>
      <c r="B19" s="158">
        <v>70.89</v>
      </c>
      <c r="C19" s="162" t="s">
        <v>169</v>
      </c>
      <c r="D19" s="162" t="s">
        <v>188</v>
      </c>
      <c r="E19" s="163" t="s">
        <v>184</v>
      </c>
      <c r="F19" s="2"/>
    </row>
    <row r="20" spans="1:6" s="87" customFormat="1" x14ac:dyDescent="0.2">
      <c r="A20" s="157">
        <v>43889</v>
      </c>
      <c r="B20" s="158">
        <v>9.1999999999999993</v>
      </c>
      <c r="C20" s="162" t="s">
        <v>169</v>
      </c>
      <c r="D20" s="162" t="s">
        <v>188</v>
      </c>
      <c r="E20" s="163" t="s">
        <v>184</v>
      </c>
      <c r="F20" s="2"/>
    </row>
    <row r="21" spans="1:6" s="87" customFormat="1" x14ac:dyDescent="0.2">
      <c r="A21" s="157">
        <v>43892</v>
      </c>
      <c r="B21" s="158">
        <v>9</v>
      </c>
      <c r="C21" s="162" t="s">
        <v>169</v>
      </c>
      <c r="D21" s="162" t="s">
        <v>188</v>
      </c>
      <c r="E21" s="163" t="s">
        <v>184</v>
      </c>
      <c r="F21" s="2"/>
    </row>
    <row r="22" spans="1:6" s="87" customFormat="1" x14ac:dyDescent="0.2">
      <c r="A22" s="157">
        <v>43893</v>
      </c>
      <c r="B22" s="158">
        <v>14.37</v>
      </c>
      <c r="C22" s="162" t="s">
        <v>169</v>
      </c>
      <c r="D22" s="162" t="s">
        <v>188</v>
      </c>
      <c r="E22" s="163" t="s">
        <v>184</v>
      </c>
      <c r="F22" s="2"/>
    </row>
    <row r="23" spans="1:6" s="87" customFormat="1" x14ac:dyDescent="0.2">
      <c r="A23" s="157">
        <v>43896</v>
      </c>
      <c r="B23" s="158">
        <v>39.9</v>
      </c>
      <c r="C23" s="162" t="s">
        <v>169</v>
      </c>
      <c r="D23" s="162" t="s">
        <v>188</v>
      </c>
      <c r="E23" s="163" t="s">
        <v>182</v>
      </c>
      <c r="F23" s="2"/>
    </row>
    <row r="24" spans="1:6" s="87" customFormat="1" x14ac:dyDescent="0.2">
      <c r="A24" s="157">
        <v>43896</v>
      </c>
      <c r="B24" s="158">
        <v>10</v>
      </c>
      <c r="C24" s="162" t="s">
        <v>169</v>
      </c>
      <c r="D24" s="162" t="s">
        <v>188</v>
      </c>
      <c r="E24" s="163" t="s">
        <v>182</v>
      </c>
      <c r="F24" s="2"/>
    </row>
    <row r="25" spans="1:6" s="87" customFormat="1" x14ac:dyDescent="0.2">
      <c r="A25" s="157">
        <v>43896</v>
      </c>
      <c r="B25" s="158">
        <v>9</v>
      </c>
      <c r="C25" s="162" t="s">
        <v>169</v>
      </c>
      <c r="D25" s="162" t="s">
        <v>188</v>
      </c>
      <c r="E25" s="163" t="s">
        <v>182</v>
      </c>
      <c r="F25" s="2"/>
    </row>
    <row r="26" spans="1:6" s="87" customFormat="1" x14ac:dyDescent="0.2">
      <c r="A26" s="157">
        <v>43902</v>
      </c>
      <c r="B26" s="158">
        <v>8</v>
      </c>
      <c r="C26" s="162" t="s">
        <v>169</v>
      </c>
      <c r="D26" s="162" t="s">
        <v>188</v>
      </c>
      <c r="E26" s="163" t="s">
        <v>184</v>
      </c>
      <c r="F26" s="2"/>
    </row>
    <row r="27" spans="1:6" s="87" customFormat="1" x14ac:dyDescent="0.2">
      <c r="A27" s="157">
        <v>43902</v>
      </c>
      <c r="B27" s="158">
        <v>25</v>
      </c>
      <c r="C27" s="162" t="s">
        <v>169</v>
      </c>
      <c r="D27" s="162" t="s">
        <v>188</v>
      </c>
      <c r="E27" s="163" t="s">
        <v>184</v>
      </c>
      <c r="F27" s="2"/>
    </row>
    <row r="28" spans="1:6" s="87" customFormat="1" x14ac:dyDescent="0.2">
      <c r="A28" s="157">
        <v>43902</v>
      </c>
      <c r="B28" s="158">
        <v>34.700000000000003</v>
      </c>
      <c r="C28" s="162" t="s">
        <v>169</v>
      </c>
      <c r="D28" s="162" t="s">
        <v>188</v>
      </c>
      <c r="E28" s="163" t="s">
        <v>184</v>
      </c>
      <c r="F28" s="2"/>
    </row>
    <row r="29" spans="1:6" s="87" customFormat="1" x14ac:dyDescent="0.2">
      <c r="A29" s="157">
        <v>43902</v>
      </c>
      <c r="B29" s="158">
        <v>15.6</v>
      </c>
      <c r="C29" s="162" t="s">
        <v>169</v>
      </c>
      <c r="D29" s="162" t="s">
        <v>188</v>
      </c>
      <c r="E29" s="163" t="s">
        <v>184</v>
      </c>
      <c r="F29" s="2"/>
    </row>
    <row r="30" spans="1:6" s="87" customFormat="1" x14ac:dyDescent="0.2">
      <c r="A30" s="157">
        <v>43913</v>
      </c>
      <c r="B30" s="158">
        <v>8</v>
      </c>
      <c r="C30" s="162" t="s">
        <v>169</v>
      </c>
      <c r="D30" s="162" t="s">
        <v>188</v>
      </c>
      <c r="E30" s="163" t="s">
        <v>184</v>
      </c>
      <c r="F30" s="2"/>
    </row>
    <row r="31" spans="1:6" s="87" customFormat="1" x14ac:dyDescent="0.2">
      <c r="A31" s="157">
        <v>43976</v>
      </c>
      <c r="B31" s="158">
        <v>5.2</v>
      </c>
      <c r="C31" s="162" t="s">
        <v>169</v>
      </c>
      <c r="D31" s="162" t="s">
        <v>188</v>
      </c>
      <c r="E31" s="163" t="s">
        <v>184</v>
      </c>
      <c r="F31" s="2"/>
    </row>
    <row r="32" spans="1:6" s="87" customFormat="1" x14ac:dyDescent="0.2">
      <c r="A32" s="157">
        <v>43980</v>
      </c>
      <c r="B32" s="158">
        <v>10.1</v>
      </c>
      <c r="C32" s="162" t="s">
        <v>169</v>
      </c>
      <c r="D32" s="162" t="s">
        <v>188</v>
      </c>
      <c r="E32" s="163" t="s">
        <v>184</v>
      </c>
      <c r="F32" s="2"/>
    </row>
    <row r="33" spans="1:6" s="87" customFormat="1" x14ac:dyDescent="0.2">
      <c r="A33" s="157">
        <v>43985</v>
      </c>
      <c r="B33" s="158">
        <v>10</v>
      </c>
      <c r="C33" s="162" t="s">
        <v>169</v>
      </c>
      <c r="D33" s="162" t="s">
        <v>188</v>
      </c>
      <c r="E33" s="163" t="s">
        <v>184</v>
      </c>
      <c r="F33" s="2"/>
    </row>
    <row r="34" spans="1:6" s="87" customFormat="1" x14ac:dyDescent="0.2">
      <c r="A34" s="157">
        <v>43992</v>
      </c>
      <c r="B34" s="158">
        <v>27.7</v>
      </c>
      <c r="C34" s="162" t="s">
        <v>169</v>
      </c>
      <c r="D34" s="162" t="s">
        <v>188</v>
      </c>
      <c r="E34" s="163" t="s">
        <v>184</v>
      </c>
      <c r="F34" s="2"/>
    </row>
    <row r="35" spans="1:6" s="87" customFormat="1" x14ac:dyDescent="0.2">
      <c r="A35" s="157">
        <v>44007</v>
      </c>
      <c r="B35" s="158">
        <v>14.6</v>
      </c>
      <c r="C35" s="162" t="s">
        <v>169</v>
      </c>
      <c r="D35" s="162" t="s">
        <v>188</v>
      </c>
      <c r="E35" s="163" t="s">
        <v>184</v>
      </c>
      <c r="F35" s="2"/>
    </row>
    <row r="36" spans="1:6" s="87" customFormat="1" x14ac:dyDescent="0.2">
      <c r="A36" s="157">
        <v>44008</v>
      </c>
      <c r="B36" s="158">
        <v>4.7</v>
      </c>
      <c r="C36" s="162" t="s">
        <v>169</v>
      </c>
      <c r="D36" s="162" t="s">
        <v>188</v>
      </c>
      <c r="E36" s="163" t="s">
        <v>184</v>
      </c>
      <c r="F36" s="2"/>
    </row>
    <row r="37" spans="1:6" s="87" customFormat="1" x14ac:dyDescent="0.2">
      <c r="A37" s="157"/>
      <c r="B37" s="158"/>
      <c r="C37" s="162"/>
      <c r="D37" s="162"/>
      <c r="E37" s="163"/>
      <c r="F37" s="2"/>
    </row>
    <row r="38" spans="1:6" s="87" customFormat="1" x14ac:dyDescent="0.2">
      <c r="A38" s="161"/>
      <c r="B38" s="158"/>
      <c r="C38" s="162"/>
      <c r="D38" s="162"/>
      <c r="E38" s="163"/>
      <c r="F38" s="2"/>
    </row>
    <row r="39" spans="1:6" s="87" customFormat="1" ht="11.25" hidden="1" customHeight="1" x14ac:dyDescent="0.2">
      <c r="A39" s="137"/>
      <c r="B39" s="134"/>
      <c r="C39" s="138"/>
      <c r="D39" s="138"/>
      <c r="E39" s="139"/>
      <c r="F39" s="2"/>
    </row>
    <row r="40" spans="1:6" ht="34.5" customHeight="1" x14ac:dyDescent="0.2">
      <c r="A40" s="88" t="s">
        <v>142</v>
      </c>
      <c r="B40" s="97">
        <f>SUM(B11:B39)</f>
        <v>484.26</v>
      </c>
      <c r="C40" s="106" t="str">
        <f>IF(SUBTOTAL(3,B11:B39)=SUBTOTAL(103,B11:B39),'Summary and sign-off'!$A$48,'Summary and sign-off'!$A$49)</f>
        <v>Check - there are no hidden rows with data</v>
      </c>
      <c r="D40" s="176" t="str">
        <f>IF('Summary and sign-off'!F58='Summary and sign-off'!F54,'Summary and sign-off'!A51,'Summary and sign-off'!A50)</f>
        <v>Check - each entry provides sufficient information</v>
      </c>
      <c r="E40" s="176"/>
      <c r="F40" s="2"/>
    </row>
    <row r="41" spans="1:6" x14ac:dyDescent="0.2">
      <c r="A41" s="21"/>
      <c r="B41" s="20"/>
      <c r="C41" s="20"/>
      <c r="D41" s="20"/>
      <c r="E41" s="20"/>
      <c r="F41" s="38"/>
    </row>
    <row r="42" spans="1:6" x14ac:dyDescent="0.2">
      <c r="A42" s="21" t="s">
        <v>73</v>
      </c>
      <c r="B42" s="22"/>
      <c r="C42" s="27"/>
      <c r="D42" s="20"/>
      <c r="E42" s="20"/>
      <c r="F42" s="38"/>
    </row>
    <row r="43" spans="1:6" ht="12.75" customHeight="1" x14ac:dyDescent="0.2">
      <c r="A43" s="23" t="s">
        <v>143</v>
      </c>
      <c r="B43" s="23"/>
      <c r="C43" s="23"/>
      <c r="D43" s="23"/>
      <c r="E43" s="23"/>
      <c r="F43" s="38"/>
    </row>
    <row r="44" spans="1:6" x14ac:dyDescent="0.2">
      <c r="A44" s="23" t="s">
        <v>144</v>
      </c>
      <c r="B44" s="31"/>
      <c r="C44" s="43"/>
      <c r="D44" s="44"/>
      <c r="E44" s="44"/>
      <c r="F44" s="38"/>
    </row>
    <row r="45" spans="1:6" x14ac:dyDescent="0.2">
      <c r="A45" s="23" t="s">
        <v>79</v>
      </c>
      <c r="B45" s="25"/>
      <c r="C45" s="26"/>
      <c r="D45" s="26"/>
      <c r="E45" s="26"/>
      <c r="F45" s="27"/>
    </row>
    <row r="46" spans="1:6" x14ac:dyDescent="0.2">
      <c r="A46" s="31" t="s">
        <v>145</v>
      </c>
      <c r="B46" s="31"/>
      <c r="C46" s="43"/>
      <c r="D46" s="43"/>
      <c r="E46" s="43"/>
      <c r="F46" s="38"/>
    </row>
    <row r="47" spans="1:6" ht="12.75" customHeight="1" x14ac:dyDescent="0.2">
      <c r="A47" s="31" t="s">
        <v>146</v>
      </c>
      <c r="B47" s="31"/>
      <c r="C47" s="45"/>
      <c r="D47" s="45"/>
      <c r="E47" s="33"/>
      <c r="F47" s="38"/>
    </row>
    <row r="48" spans="1:6" x14ac:dyDescent="0.2">
      <c r="A48" s="20"/>
      <c r="B48" s="20"/>
      <c r="C48" s="20"/>
      <c r="D48" s="20"/>
      <c r="E48" s="20"/>
      <c r="F48" s="38"/>
    </row>
    <row r="49" hidden="1" x14ac:dyDescent="0.2"/>
    <row r="50" hidden="1" x14ac:dyDescent="0.2"/>
    <row r="51" hidden="1" x14ac:dyDescent="0.2"/>
    <row r="52" hidden="1" x14ac:dyDescent="0.2"/>
    <row r="53" hidden="1" x14ac:dyDescent="0.2"/>
    <row r="54" hidden="1" x14ac:dyDescent="0.2"/>
    <row r="55" hidden="1" x14ac:dyDescent="0.2"/>
    <row r="56" hidden="1" x14ac:dyDescent="0.2"/>
    <row r="57" hidden="1" x14ac:dyDescent="0.2"/>
    <row r="58" hidden="1" x14ac:dyDescent="0.2"/>
    <row r="59" hidden="1" x14ac:dyDescent="0.2"/>
    <row r="60" hidden="1" x14ac:dyDescent="0.2"/>
    <row r="61" hidden="1" x14ac:dyDescent="0.2"/>
    <row r="62" hidden="1" x14ac:dyDescent="0.2"/>
    <row r="63" hidden="1" x14ac:dyDescent="0.2"/>
    <row r="64" hidden="1" x14ac:dyDescent="0.2"/>
    <row r="65" hidden="1" x14ac:dyDescent="0.2"/>
    <row r="66" hidden="1" x14ac:dyDescent="0.2"/>
    <row r="67" hidden="1" x14ac:dyDescent="0.2"/>
    <row r="68" x14ac:dyDescent="0.2"/>
    <row r="69" x14ac:dyDescent="0.2"/>
    <row r="70" x14ac:dyDescent="0.2"/>
    <row r="71" x14ac:dyDescent="0.2"/>
    <row r="72" x14ac:dyDescent="0.2"/>
  </sheetData>
  <sheetProtection sheet="1" formatCells="0" insertRows="0" deleteRows="0"/>
  <mergeCells count="10">
    <mergeCell ref="D40:E40"/>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39"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A33 A34 A35 A36 A37 A38"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B11:B39</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50"/>
  <sheetViews>
    <sheetView zoomScaleNormal="100" workbookViewId="0">
      <selection activeCell="B6" sqref="B6:E6"/>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6.85546875" style="16" customWidth="1"/>
    <col min="7" max="10" width="9.140625" style="16" hidden="1" customWidth="1"/>
    <col min="11" max="13" width="0" style="16" hidden="1" customWidth="1"/>
    <col min="14" max="16384" width="9.140625" style="16" hidden="1"/>
  </cols>
  <sheetData>
    <row r="1" spans="1:6" ht="26.25" customHeight="1" x14ac:dyDescent="0.2">
      <c r="A1" s="172" t="s">
        <v>109</v>
      </c>
      <c r="B1" s="172"/>
      <c r="C1" s="172"/>
      <c r="D1" s="172"/>
      <c r="E1" s="172"/>
      <c r="F1" s="24"/>
    </row>
    <row r="2" spans="1:6" ht="21" customHeight="1" x14ac:dyDescent="0.2">
      <c r="A2" s="4" t="s">
        <v>52</v>
      </c>
      <c r="B2" s="175" t="str">
        <f>'Summary and sign-off'!B2:F2</f>
        <v>New Zealand Artificial Limb Service</v>
      </c>
      <c r="C2" s="175"/>
      <c r="D2" s="175"/>
      <c r="E2" s="175"/>
      <c r="F2" s="24"/>
    </row>
    <row r="3" spans="1:6" ht="21" customHeight="1" x14ac:dyDescent="0.2">
      <c r="A3" s="4" t="s">
        <v>110</v>
      </c>
      <c r="B3" s="175" t="str">
        <f>'Summary and sign-off'!B3:F3</f>
        <v>Sean Gray</v>
      </c>
      <c r="C3" s="175"/>
      <c r="D3" s="175"/>
      <c r="E3" s="175"/>
      <c r="F3" s="24"/>
    </row>
    <row r="4" spans="1:6" ht="21" customHeight="1" x14ac:dyDescent="0.2">
      <c r="A4" s="4" t="s">
        <v>111</v>
      </c>
      <c r="B4" s="175">
        <f>'Summary and sign-off'!B4:F4</f>
        <v>43831</v>
      </c>
      <c r="C4" s="175"/>
      <c r="D4" s="175"/>
      <c r="E4" s="175"/>
      <c r="F4" s="24"/>
    </row>
    <row r="5" spans="1:6" ht="21" customHeight="1" x14ac:dyDescent="0.2">
      <c r="A5" s="4" t="s">
        <v>112</v>
      </c>
      <c r="B5" s="175">
        <f>'Summary and sign-off'!B5:F5</f>
        <v>44012</v>
      </c>
      <c r="C5" s="175"/>
      <c r="D5" s="175"/>
      <c r="E5" s="175"/>
      <c r="F5" s="24"/>
    </row>
    <row r="6" spans="1:6" ht="21" customHeight="1" x14ac:dyDescent="0.2">
      <c r="A6" s="4" t="s">
        <v>113</v>
      </c>
      <c r="B6" s="170" t="s">
        <v>80</v>
      </c>
      <c r="C6" s="170"/>
      <c r="D6" s="170"/>
      <c r="E6" s="170"/>
      <c r="F6" s="34"/>
    </row>
    <row r="7" spans="1:6" ht="21" customHeight="1" x14ac:dyDescent="0.2">
      <c r="A7" s="4" t="s">
        <v>56</v>
      </c>
      <c r="B7" s="170" t="s">
        <v>83</v>
      </c>
      <c r="C7" s="170"/>
      <c r="D7" s="170"/>
      <c r="E7" s="170"/>
      <c r="F7" s="34"/>
    </row>
    <row r="8" spans="1:6" ht="35.25" customHeight="1" x14ac:dyDescent="0.2">
      <c r="A8" s="179" t="s">
        <v>147</v>
      </c>
      <c r="B8" s="179"/>
      <c r="C8" s="186"/>
      <c r="D8" s="186"/>
      <c r="E8" s="186"/>
      <c r="F8" s="24"/>
    </row>
    <row r="9" spans="1:6" ht="35.25" customHeight="1" x14ac:dyDescent="0.2">
      <c r="A9" s="187" t="s">
        <v>148</v>
      </c>
      <c r="B9" s="188"/>
      <c r="C9" s="188"/>
      <c r="D9" s="188"/>
      <c r="E9" s="188"/>
      <c r="F9" s="24"/>
    </row>
    <row r="10" spans="1:6" ht="27" customHeight="1" x14ac:dyDescent="0.2">
      <c r="A10" s="35" t="s">
        <v>117</v>
      </c>
      <c r="B10" s="35" t="s">
        <v>62</v>
      </c>
      <c r="C10" s="35" t="s">
        <v>149</v>
      </c>
      <c r="D10" s="35" t="s">
        <v>150</v>
      </c>
      <c r="E10" s="35" t="s">
        <v>121</v>
      </c>
      <c r="F10" s="36"/>
    </row>
    <row r="11" spans="1:6" s="87" customFormat="1" hidden="1" x14ac:dyDescent="0.2">
      <c r="A11" s="137"/>
      <c r="B11" s="134"/>
      <c r="C11" s="138"/>
      <c r="D11" s="138"/>
      <c r="E11" s="139"/>
      <c r="F11" s="3"/>
    </row>
    <row r="12" spans="1:6" s="87" customFormat="1" x14ac:dyDescent="0.2">
      <c r="A12" s="157"/>
      <c r="B12" s="158"/>
      <c r="C12" s="162"/>
      <c r="D12" s="162"/>
      <c r="E12" s="163"/>
      <c r="F12" s="3"/>
    </row>
    <row r="13" spans="1:6" s="87" customFormat="1" x14ac:dyDescent="0.2">
      <c r="A13" s="157"/>
      <c r="B13" s="158"/>
      <c r="C13" s="162"/>
      <c r="D13" s="162"/>
      <c r="E13" s="163"/>
      <c r="F13" s="3"/>
    </row>
    <row r="14" spans="1:6" s="87" customFormat="1" x14ac:dyDescent="0.2">
      <c r="A14" s="157"/>
      <c r="B14" s="158"/>
      <c r="C14" s="162"/>
      <c r="D14" s="162"/>
      <c r="E14" s="163"/>
      <c r="F14" s="3"/>
    </row>
    <row r="15" spans="1:6" s="87" customFormat="1" x14ac:dyDescent="0.2">
      <c r="A15" s="157"/>
      <c r="B15" s="158"/>
      <c r="C15" s="162"/>
      <c r="D15" s="162"/>
      <c r="E15" s="163"/>
      <c r="F15" s="3"/>
    </row>
    <row r="16" spans="1:6" s="87" customFormat="1" x14ac:dyDescent="0.2">
      <c r="A16" s="157"/>
      <c r="B16" s="158"/>
      <c r="C16" s="162"/>
      <c r="D16" s="162"/>
      <c r="E16" s="163"/>
      <c r="F16" s="3"/>
    </row>
    <row r="17" spans="1:6" s="87" customFormat="1" x14ac:dyDescent="0.2">
      <c r="A17" s="157"/>
      <c r="B17" s="158"/>
      <c r="C17" s="162"/>
      <c r="D17" s="162"/>
      <c r="E17" s="163"/>
      <c r="F17" s="3"/>
    </row>
    <row r="18" spans="1:6" s="87" customFormat="1" x14ac:dyDescent="0.2">
      <c r="A18" s="157"/>
      <c r="B18" s="158"/>
      <c r="C18" s="162"/>
      <c r="D18" s="162"/>
      <c r="E18" s="163"/>
      <c r="F18" s="3"/>
    </row>
    <row r="19" spans="1:6" s="87" customFormat="1" x14ac:dyDescent="0.2">
      <c r="A19" s="157"/>
      <c r="B19" s="158"/>
      <c r="C19" s="162"/>
      <c r="D19" s="162"/>
      <c r="E19" s="163"/>
      <c r="F19" s="3"/>
    </row>
    <row r="20" spans="1:6" s="87" customFormat="1" x14ac:dyDescent="0.2">
      <c r="A20" s="157"/>
      <c r="B20" s="158"/>
      <c r="C20" s="162"/>
      <c r="D20" s="162"/>
      <c r="E20" s="163"/>
      <c r="F20" s="3"/>
    </row>
    <row r="21" spans="1:6" s="87" customFormat="1" x14ac:dyDescent="0.2">
      <c r="A21" s="157"/>
      <c r="B21" s="158"/>
      <c r="C21" s="162"/>
      <c r="D21" s="162"/>
      <c r="E21" s="163"/>
      <c r="F21" s="3"/>
    </row>
    <row r="22" spans="1:6" s="87" customFormat="1" x14ac:dyDescent="0.2">
      <c r="A22" s="161"/>
      <c r="B22" s="158"/>
      <c r="C22" s="162"/>
      <c r="D22" s="162"/>
      <c r="E22" s="163"/>
      <c r="F22" s="3"/>
    </row>
    <row r="23" spans="1:6" s="87" customFormat="1" x14ac:dyDescent="0.2">
      <c r="A23" s="161"/>
      <c r="B23" s="158"/>
      <c r="C23" s="162"/>
      <c r="D23" s="162"/>
      <c r="E23" s="163"/>
      <c r="F23" s="3"/>
    </row>
    <row r="24" spans="1:6" s="87" customFormat="1" hidden="1" x14ac:dyDescent="0.2">
      <c r="A24" s="137"/>
      <c r="B24" s="134"/>
      <c r="C24" s="138"/>
      <c r="D24" s="138"/>
      <c r="E24" s="139"/>
      <c r="F24" s="3"/>
    </row>
    <row r="25" spans="1:6" ht="34.5" customHeight="1" x14ac:dyDescent="0.2">
      <c r="A25" s="88" t="s">
        <v>151</v>
      </c>
      <c r="B25" s="97">
        <f>SUM(B11:B24)</f>
        <v>0</v>
      </c>
      <c r="C25" s="106" t="str">
        <f>IF(SUBTOTAL(3,B11:B24)=SUBTOTAL(103,B11:B24),'Summary and sign-off'!$A$48,'Summary and sign-off'!$A$49)</f>
        <v>Check - there are no hidden rows with data</v>
      </c>
      <c r="D25" s="176" t="str">
        <f>IF('Summary and sign-off'!F59='Summary and sign-off'!F54,'Summary and sign-off'!A51,'Summary and sign-off'!A50)</f>
        <v>Check - each entry provides sufficient information</v>
      </c>
      <c r="E25" s="176"/>
      <c r="F25" s="37"/>
    </row>
    <row r="26" spans="1:6" ht="14.1" customHeight="1" x14ac:dyDescent="0.2">
      <c r="A26" s="38"/>
      <c r="B26" s="27"/>
      <c r="C26" s="20"/>
      <c r="D26" s="20"/>
      <c r="E26" s="20"/>
      <c r="F26" s="24"/>
    </row>
    <row r="27" spans="1:6" x14ac:dyDescent="0.2">
      <c r="A27" s="21" t="s">
        <v>152</v>
      </c>
      <c r="B27" s="20"/>
      <c r="C27" s="20"/>
      <c r="D27" s="20"/>
      <c r="E27" s="20"/>
      <c r="F27" s="24"/>
    </row>
    <row r="28" spans="1:6" ht="12.6" customHeight="1" x14ac:dyDescent="0.2">
      <c r="A28" s="23" t="s">
        <v>131</v>
      </c>
      <c r="B28" s="20"/>
      <c r="C28" s="20"/>
      <c r="D28" s="20"/>
      <c r="E28" s="20"/>
      <c r="F28" s="24"/>
    </row>
    <row r="29" spans="1:6" x14ac:dyDescent="0.2">
      <c r="A29" s="23" t="s">
        <v>79</v>
      </c>
      <c r="B29" s="25"/>
      <c r="C29" s="26"/>
      <c r="D29" s="26"/>
      <c r="E29" s="26"/>
      <c r="F29" s="27"/>
    </row>
    <row r="30" spans="1:6" x14ac:dyDescent="0.2">
      <c r="A30" s="31" t="s">
        <v>145</v>
      </c>
      <c r="B30" s="32"/>
      <c r="C30" s="27"/>
      <c r="D30" s="27"/>
      <c r="E30" s="27"/>
      <c r="F30" s="27"/>
    </row>
    <row r="31" spans="1:6" ht="12.75" customHeight="1" x14ac:dyDescent="0.2">
      <c r="A31" s="31" t="s">
        <v>146</v>
      </c>
      <c r="B31" s="39"/>
      <c r="C31" s="33"/>
      <c r="D31" s="33"/>
      <c r="E31" s="33"/>
      <c r="F31" s="33"/>
    </row>
    <row r="32" spans="1:6" x14ac:dyDescent="0.2">
      <c r="A32" s="38"/>
      <c r="B32" s="40"/>
      <c r="C32" s="20"/>
      <c r="D32" s="20"/>
      <c r="E32" s="20"/>
      <c r="F32" s="38"/>
    </row>
    <row r="33" spans="1:6" hidden="1" x14ac:dyDescent="0.2">
      <c r="A33" s="20"/>
      <c r="B33" s="20"/>
      <c r="C33" s="20"/>
      <c r="D33" s="20"/>
      <c r="E33" s="38"/>
    </row>
    <row r="34" spans="1:6" ht="12.75" hidden="1" customHeight="1" x14ac:dyDescent="0.2"/>
    <row r="35" spans="1:6" hidden="1" x14ac:dyDescent="0.2">
      <c r="A35" s="41"/>
      <c r="B35" s="41"/>
      <c r="C35" s="41"/>
      <c r="D35" s="41"/>
      <c r="E35" s="41"/>
      <c r="F35" s="24"/>
    </row>
    <row r="36" spans="1:6" hidden="1" x14ac:dyDescent="0.2">
      <c r="A36" s="41"/>
      <c r="B36" s="41"/>
      <c r="C36" s="41"/>
      <c r="D36" s="41"/>
      <c r="E36" s="41"/>
      <c r="F36" s="24"/>
    </row>
    <row r="37" spans="1:6" hidden="1" x14ac:dyDescent="0.2">
      <c r="A37" s="41"/>
      <c r="B37" s="41"/>
      <c r="C37" s="41"/>
      <c r="D37" s="41"/>
      <c r="E37" s="41"/>
      <c r="F37" s="24"/>
    </row>
    <row r="38" spans="1:6" hidden="1" x14ac:dyDescent="0.2">
      <c r="A38" s="41"/>
      <c r="B38" s="41"/>
      <c r="C38" s="41"/>
      <c r="D38" s="41"/>
      <c r="E38" s="41"/>
      <c r="F38" s="24"/>
    </row>
    <row r="39" spans="1:6" hidden="1" x14ac:dyDescent="0.2">
      <c r="A39" s="41"/>
      <c r="B39" s="41"/>
      <c r="C39" s="41"/>
      <c r="D39" s="41"/>
      <c r="E39" s="41"/>
      <c r="F39" s="24"/>
    </row>
    <row r="40" spans="1:6" hidden="1" x14ac:dyDescent="0.2"/>
    <row r="41" spans="1:6" hidden="1" x14ac:dyDescent="0.2"/>
    <row r="42" spans="1:6" hidden="1" x14ac:dyDescent="0.2"/>
    <row r="43" spans="1:6" hidden="1" x14ac:dyDescent="0.2"/>
    <row r="44" spans="1:6" hidden="1" x14ac:dyDescent="0.2"/>
    <row r="45" spans="1:6" hidden="1" x14ac:dyDescent="0.2"/>
    <row r="46" spans="1:6" hidden="1" x14ac:dyDescent="0.2"/>
    <row r="47" spans="1:6" hidden="1" x14ac:dyDescent="0.2"/>
    <row r="48" spans="1:6" hidden="1" x14ac:dyDescent="0.2"/>
    <row r="49" hidden="1" x14ac:dyDescent="0.2"/>
    <row r="50" hidden="1" x14ac:dyDescent="0.2"/>
  </sheetData>
  <sheetProtection sheet="1" formatCells="0" insertRows="0" deleteRows="0"/>
  <mergeCells count="10">
    <mergeCell ref="D25:E25"/>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B11:B24</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65"/>
  <sheetViews>
    <sheetView zoomScaleNormal="100" workbookViewId="0">
      <selection activeCell="B6" sqref="B6:F6"/>
    </sheetView>
  </sheetViews>
  <sheetFormatPr defaultColWidth="0" defaultRowHeight="12.75" zeroHeight="1" x14ac:dyDescent="0.2"/>
  <cols>
    <col min="1" max="1" width="35.7109375" style="16" customWidth="1"/>
    <col min="2" max="2" width="46.85546875" style="16" customWidth="1"/>
    <col min="3" max="3" width="22.140625" style="16" customWidth="1"/>
    <col min="4" max="4" width="25.42578125" style="16" customWidth="1"/>
    <col min="5" max="6" width="35.7109375" style="16" customWidth="1"/>
    <col min="7" max="7" width="38" style="16" customWidth="1"/>
    <col min="8" max="10" width="9.140625" style="16" hidden="1" customWidth="1"/>
    <col min="11" max="15" width="0" style="16" hidden="1" customWidth="1"/>
    <col min="16" max="16384" width="0" style="16" hidden="1"/>
  </cols>
  <sheetData>
    <row r="1" spans="1:6" ht="26.25" customHeight="1" x14ac:dyDescent="0.2">
      <c r="A1" s="172" t="s">
        <v>153</v>
      </c>
      <c r="B1" s="172"/>
      <c r="C1" s="172"/>
      <c r="D1" s="172"/>
      <c r="E1" s="172"/>
      <c r="F1" s="172"/>
    </row>
    <row r="2" spans="1:6" ht="21" customHeight="1" x14ac:dyDescent="0.2">
      <c r="A2" s="4" t="s">
        <v>52</v>
      </c>
      <c r="B2" s="175" t="str">
        <f>'Summary and sign-off'!B2:F2</f>
        <v>New Zealand Artificial Limb Service</v>
      </c>
      <c r="C2" s="175"/>
      <c r="D2" s="175"/>
      <c r="E2" s="175"/>
      <c r="F2" s="175"/>
    </row>
    <row r="3" spans="1:6" ht="21" customHeight="1" x14ac:dyDescent="0.2">
      <c r="A3" s="4" t="s">
        <v>110</v>
      </c>
      <c r="B3" s="175" t="str">
        <f>'Summary and sign-off'!B3:F3</f>
        <v>Sean Gray</v>
      </c>
      <c r="C3" s="175"/>
      <c r="D3" s="175"/>
      <c r="E3" s="175"/>
      <c r="F3" s="175"/>
    </row>
    <row r="4" spans="1:6" ht="21" customHeight="1" x14ac:dyDescent="0.2">
      <c r="A4" s="4" t="s">
        <v>111</v>
      </c>
      <c r="B4" s="175">
        <f>'Summary and sign-off'!B4:F4</f>
        <v>43831</v>
      </c>
      <c r="C4" s="175"/>
      <c r="D4" s="175"/>
      <c r="E4" s="175"/>
      <c r="F4" s="175"/>
    </row>
    <row r="5" spans="1:6" ht="21" customHeight="1" x14ac:dyDescent="0.2">
      <c r="A5" s="4" t="s">
        <v>112</v>
      </c>
      <c r="B5" s="175">
        <f>'Summary and sign-off'!B5:F5</f>
        <v>44012</v>
      </c>
      <c r="C5" s="175"/>
      <c r="D5" s="175"/>
      <c r="E5" s="175"/>
      <c r="F5" s="175"/>
    </row>
    <row r="6" spans="1:6" ht="21" customHeight="1" x14ac:dyDescent="0.2">
      <c r="A6" s="4" t="s">
        <v>154</v>
      </c>
      <c r="B6" s="170" t="s">
        <v>80</v>
      </c>
      <c r="C6" s="170"/>
      <c r="D6" s="170"/>
      <c r="E6" s="170"/>
      <c r="F6" s="170"/>
    </row>
    <row r="7" spans="1:6" ht="21" customHeight="1" x14ac:dyDescent="0.2">
      <c r="A7" s="4" t="s">
        <v>56</v>
      </c>
      <c r="B7" s="170" t="s">
        <v>83</v>
      </c>
      <c r="C7" s="170"/>
      <c r="D7" s="170"/>
      <c r="E7" s="170"/>
      <c r="F7" s="170"/>
    </row>
    <row r="8" spans="1:6" ht="36" customHeight="1" x14ac:dyDescent="0.2">
      <c r="A8" s="179" t="s">
        <v>155</v>
      </c>
      <c r="B8" s="179"/>
      <c r="C8" s="179"/>
      <c r="D8" s="179"/>
      <c r="E8" s="179"/>
      <c r="F8" s="179"/>
    </row>
    <row r="9" spans="1:6" ht="36" customHeight="1" x14ac:dyDescent="0.2">
      <c r="A9" s="187" t="s">
        <v>156</v>
      </c>
      <c r="B9" s="188"/>
      <c r="C9" s="188"/>
      <c r="D9" s="188"/>
      <c r="E9" s="188"/>
      <c r="F9" s="188"/>
    </row>
    <row r="10" spans="1:6" ht="39" customHeight="1" x14ac:dyDescent="0.2">
      <c r="A10" s="35" t="s">
        <v>117</v>
      </c>
      <c r="B10" s="151" t="s">
        <v>157</v>
      </c>
      <c r="C10" s="151" t="s">
        <v>158</v>
      </c>
      <c r="D10" s="151" t="s">
        <v>159</v>
      </c>
      <c r="E10" s="151" t="s">
        <v>160</v>
      </c>
      <c r="F10" s="151" t="s">
        <v>161</v>
      </c>
    </row>
    <row r="11" spans="1:6" s="87" customFormat="1" hidden="1" x14ac:dyDescent="0.2">
      <c r="A11" s="133"/>
      <c r="B11" s="138"/>
      <c r="C11" s="140"/>
      <c r="D11" s="138"/>
      <c r="E11" s="141"/>
      <c r="F11" s="139"/>
    </row>
    <row r="12" spans="1:6" s="87" customFormat="1" x14ac:dyDescent="0.2">
      <c r="A12" s="157"/>
      <c r="B12" s="164"/>
      <c r="C12" s="165"/>
      <c r="D12" s="164"/>
      <c r="E12" s="166"/>
      <c r="F12" s="167"/>
    </row>
    <row r="13" spans="1:6" s="87" customFormat="1" x14ac:dyDescent="0.2">
      <c r="A13" s="157"/>
      <c r="B13" s="164"/>
      <c r="C13" s="165"/>
      <c r="D13" s="164"/>
      <c r="E13" s="166"/>
      <c r="F13" s="167"/>
    </row>
    <row r="14" spans="1:6" s="87" customFormat="1" x14ac:dyDescent="0.2">
      <c r="A14" s="157"/>
      <c r="B14" s="164"/>
      <c r="C14" s="165"/>
      <c r="D14" s="164"/>
      <c r="E14" s="166"/>
      <c r="F14" s="167"/>
    </row>
    <row r="15" spans="1:6" s="87" customFormat="1" x14ac:dyDescent="0.2">
      <c r="A15" s="157"/>
      <c r="B15" s="164"/>
      <c r="C15" s="165"/>
      <c r="D15" s="164"/>
      <c r="E15" s="166"/>
      <c r="F15" s="167"/>
    </row>
    <row r="16" spans="1:6" s="87" customFormat="1" x14ac:dyDescent="0.2">
      <c r="A16" s="157"/>
      <c r="B16" s="164"/>
      <c r="C16" s="165"/>
      <c r="D16" s="164"/>
      <c r="E16" s="166"/>
      <c r="F16" s="167"/>
    </row>
    <row r="17" spans="1:7" s="87" customFormat="1" x14ac:dyDescent="0.2">
      <c r="A17" s="157"/>
      <c r="B17" s="164"/>
      <c r="C17" s="165"/>
      <c r="D17" s="164"/>
      <c r="E17" s="166"/>
      <c r="F17" s="167"/>
    </row>
    <row r="18" spans="1:7" s="87" customFormat="1" x14ac:dyDescent="0.2">
      <c r="A18" s="157"/>
      <c r="B18" s="164"/>
      <c r="C18" s="165"/>
      <c r="D18" s="164"/>
      <c r="E18" s="166"/>
      <c r="F18" s="167"/>
    </row>
    <row r="19" spans="1:7" s="87" customFormat="1" x14ac:dyDescent="0.2">
      <c r="A19" s="157"/>
      <c r="B19" s="164"/>
      <c r="C19" s="165"/>
      <c r="D19" s="164"/>
      <c r="E19" s="166"/>
      <c r="F19" s="167"/>
    </row>
    <row r="20" spans="1:7" s="87" customFormat="1" x14ac:dyDescent="0.2">
      <c r="A20" s="157"/>
      <c r="B20" s="164"/>
      <c r="C20" s="165"/>
      <c r="D20" s="164"/>
      <c r="E20" s="166"/>
      <c r="F20" s="167"/>
    </row>
    <row r="21" spans="1:7" s="87" customFormat="1" x14ac:dyDescent="0.2">
      <c r="A21" s="157"/>
      <c r="B21" s="164"/>
      <c r="C21" s="165"/>
      <c r="D21" s="164"/>
      <c r="E21" s="166"/>
      <c r="F21" s="167"/>
    </row>
    <row r="22" spans="1:7" s="87" customFormat="1" x14ac:dyDescent="0.2">
      <c r="A22" s="157"/>
      <c r="B22" s="164"/>
      <c r="C22" s="165"/>
      <c r="D22" s="164"/>
      <c r="E22" s="166"/>
      <c r="F22" s="167"/>
    </row>
    <row r="23" spans="1:7" s="87" customFormat="1" x14ac:dyDescent="0.2">
      <c r="A23" s="157"/>
      <c r="B23" s="164"/>
      <c r="C23" s="165"/>
      <c r="D23" s="164"/>
      <c r="E23" s="166"/>
      <c r="F23" s="167"/>
    </row>
    <row r="24" spans="1:7" s="87" customFormat="1" hidden="1" x14ac:dyDescent="0.2">
      <c r="A24" s="133"/>
      <c r="B24" s="138"/>
      <c r="C24" s="140"/>
      <c r="D24" s="138"/>
      <c r="E24" s="141"/>
      <c r="F24" s="139"/>
    </row>
    <row r="25" spans="1:7" ht="34.5" customHeight="1" x14ac:dyDescent="0.2">
      <c r="A25" s="152" t="s">
        <v>162</v>
      </c>
      <c r="B25" s="153" t="s">
        <v>163</v>
      </c>
      <c r="C25" s="154">
        <f>C26+C27</f>
        <v>0</v>
      </c>
      <c r="D25" s="155" t="str">
        <f>IF(SUBTOTAL(3,C11:C24)=SUBTOTAL(103,C11:C24),'Summary and sign-off'!$A$48,'Summary and sign-off'!$A$49)</f>
        <v>Check - there are no hidden rows with data</v>
      </c>
      <c r="E25" s="176" t="str">
        <f>IF('Summary and sign-off'!F60='Summary and sign-off'!F54,'Summary and sign-off'!A52,'Summary and sign-off'!A50)</f>
        <v>Check - each entry provides sufficient information</v>
      </c>
      <c r="F25" s="176"/>
      <c r="G25" s="87"/>
    </row>
    <row r="26" spans="1:7" ht="25.5" customHeight="1" x14ac:dyDescent="0.25">
      <c r="A26" s="89"/>
      <c r="B26" s="90" t="s">
        <v>96</v>
      </c>
      <c r="C26" s="91">
        <f>COUNTIF(C11:C24,'Summary and sign-off'!A45)</f>
        <v>0</v>
      </c>
      <c r="D26" s="17"/>
      <c r="E26" s="18"/>
      <c r="F26" s="19"/>
    </row>
    <row r="27" spans="1:7" ht="25.5" customHeight="1" x14ac:dyDescent="0.25">
      <c r="A27" s="89"/>
      <c r="B27" s="90" t="s">
        <v>97</v>
      </c>
      <c r="C27" s="91">
        <f>COUNTIF(C11:C24,'Summary and sign-off'!A46)</f>
        <v>0</v>
      </c>
      <c r="D27" s="17"/>
      <c r="E27" s="18"/>
      <c r="F27" s="19"/>
    </row>
    <row r="28" spans="1:7" x14ac:dyDescent="0.2">
      <c r="A28" s="20"/>
      <c r="B28" s="21"/>
      <c r="C28" s="20"/>
      <c r="D28" s="22"/>
      <c r="E28" s="22"/>
      <c r="F28" s="20"/>
    </row>
    <row r="29" spans="1:7" x14ac:dyDescent="0.2">
      <c r="A29" s="21" t="s">
        <v>152</v>
      </c>
      <c r="B29" s="21"/>
      <c r="C29" s="21"/>
      <c r="D29" s="21"/>
      <c r="E29" s="21"/>
      <c r="F29" s="21"/>
    </row>
    <row r="30" spans="1:7" ht="12.6" customHeight="1" x14ac:dyDescent="0.2">
      <c r="A30" s="23" t="s">
        <v>131</v>
      </c>
      <c r="B30" s="20"/>
      <c r="C30" s="20"/>
      <c r="D30" s="20"/>
      <c r="E30" s="20"/>
      <c r="F30" s="24"/>
    </row>
    <row r="31" spans="1:7" x14ac:dyDescent="0.2">
      <c r="A31" s="23" t="s">
        <v>79</v>
      </c>
      <c r="B31" s="25"/>
      <c r="C31" s="26"/>
      <c r="D31" s="26"/>
      <c r="E31" s="26"/>
      <c r="F31" s="27"/>
    </row>
    <row r="32" spans="1:7" x14ac:dyDescent="0.2">
      <c r="A32" s="23" t="s">
        <v>164</v>
      </c>
      <c r="B32" s="28"/>
      <c r="C32" s="28"/>
      <c r="D32" s="28"/>
      <c r="E32" s="28"/>
      <c r="F32" s="28"/>
    </row>
    <row r="33" spans="1:6" ht="12.75" customHeight="1" x14ac:dyDescent="0.2">
      <c r="A33" s="23" t="s">
        <v>165</v>
      </c>
      <c r="B33" s="20"/>
      <c r="C33" s="20"/>
      <c r="D33" s="20"/>
      <c r="E33" s="20"/>
      <c r="F33" s="20"/>
    </row>
    <row r="34" spans="1:6" ht="12.95" customHeight="1" x14ac:dyDescent="0.2">
      <c r="A34" s="29" t="s">
        <v>166</v>
      </c>
      <c r="B34" s="30"/>
      <c r="C34" s="30"/>
      <c r="D34" s="30"/>
      <c r="E34" s="30"/>
      <c r="F34" s="30"/>
    </row>
    <row r="35" spans="1:6" x14ac:dyDescent="0.2">
      <c r="A35" s="31" t="s">
        <v>167</v>
      </c>
      <c r="B35" s="32"/>
      <c r="C35" s="27"/>
      <c r="D35" s="27"/>
      <c r="E35" s="27"/>
      <c r="F35" s="27"/>
    </row>
    <row r="36" spans="1:6" ht="12.75" customHeight="1" x14ac:dyDescent="0.2">
      <c r="A36" s="31" t="s">
        <v>146</v>
      </c>
      <c r="B36" s="23"/>
      <c r="C36" s="33"/>
      <c r="D36" s="33"/>
      <c r="E36" s="33"/>
      <c r="F36" s="33"/>
    </row>
    <row r="37" spans="1:6" ht="12.75" customHeight="1" x14ac:dyDescent="0.2">
      <c r="A37" s="23"/>
      <c r="B37" s="23"/>
      <c r="C37" s="33"/>
      <c r="D37" s="33"/>
      <c r="E37" s="33"/>
      <c r="F37" s="33"/>
    </row>
    <row r="38" spans="1:6" ht="12.75" hidden="1" customHeight="1" x14ac:dyDescent="0.2">
      <c r="A38" s="23"/>
      <c r="B38" s="23"/>
      <c r="C38" s="33"/>
      <c r="D38" s="33"/>
      <c r="E38" s="33"/>
      <c r="F38" s="33"/>
    </row>
    <row r="39" spans="1:6" hidden="1" x14ac:dyDescent="0.2"/>
    <row r="40" spans="1:6" hidden="1" x14ac:dyDescent="0.2"/>
    <row r="41" spans="1:6" hidden="1" x14ac:dyDescent="0.2">
      <c r="A41" s="21"/>
      <c r="B41" s="21"/>
      <c r="C41" s="21"/>
      <c r="D41" s="21"/>
      <c r="E41" s="21"/>
      <c r="F41" s="21"/>
    </row>
    <row r="42" spans="1:6" hidden="1" x14ac:dyDescent="0.2">
      <c r="A42" s="21"/>
      <c r="B42" s="21"/>
      <c r="C42" s="21"/>
      <c r="D42" s="21"/>
      <c r="E42" s="21"/>
      <c r="F42" s="21"/>
    </row>
    <row r="43" spans="1:6" hidden="1" x14ac:dyDescent="0.2">
      <c r="A43" s="21"/>
      <c r="B43" s="21"/>
      <c r="C43" s="21"/>
      <c r="D43" s="21"/>
      <c r="E43" s="21"/>
      <c r="F43" s="21"/>
    </row>
    <row r="44" spans="1:6" hidden="1" x14ac:dyDescent="0.2">
      <c r="A44" s="21"/>
      <c r="B44" s="21"/>
      <c r="C44" s="21"/>
      <c r="D44" s="21"/>
      <c r="E44" s="21"/>
      <c r="F44" s="21"/>
    </row>
    <row r="45" spans="1:6" hidden="1" x14ac:dyDescent="0.2">
      <c r="A45" s="21"/>
      <c r="B45" s="21"/>
      <c r="C45" s="21"/>
      <c r="D45" s="21"/>
      <c r="E45" s="21"/>
      <c r="F45" s="21"/>
    </row>
    <row r="46" spans="1:6" hidden="1" x14ac:dyDescent="0.2"/>
    <row r="47" spans="1:6" hidden="1" x14ac:dyDescent="0.2"/>
    <row r="48" spans="1:6" hidden="1" x14ac:dyDescent="0.2"/>
    <row r="49" hidden="1" x14ac:dyDescent="0.2"/>
    <row r="50" hidden="1" x14ac:dyDescent="0.2"/>
    <row r="51" hidden="1" x14ac:dyDescent="0.2"/>
    <row r="52" hidden="1" x14ac:dyDescent="0.2"/>
    <row r="53" hidden="1" x14ac:dyDescent="0.2"/>
    <row r="54" hidden="1" x14ac:dyDescent="0.2"/>
    <row r="55" hidden="1" x14ac:dyDescent="0.2"/>
    <row r="56" hidden="1" x14ac:dyDescent="0.2"/>
    <row r="57" hidden="1" x14ac:dyDescent="0.2"/>
    <row r="58" hidden="1" x14ac:dyDescent="0.2"/>
    <row r="59" hidden="1" x14ac:dyDescent="0.2"/>
    <row r="60" hidden="1" x14ac:dyDescent="0.2"/>
    <row r="61" hidden="1" x14ac:dyDescent="0.2"/>
    <row r="62" hidden="1" x14ac:dyDescent="0.2"/>
    <row r="63" hidden="1" x14ac:dyDescent="0.2"/>
    <row r="64" hidden="1" x14ac:dyDescent="0.2"/>
    <row r="65" hidden="1" x14ac:dyDescent="0.2"/>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6"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iManageDocument" ma:contentTypeID="0x01010054669F8639DE294E941D1F01D6045AA9004910BA11A4C5304E8E4C6F9EFF2E939A" ma:contentTypeVersion="149" ma:contentTypeDescription="" ma:contentTypeScope="" ma:versionID="c4f1a3949722396ccc74c925703dd5ab">
  <xsd:schema xmlns:xsd="http://www.w3.org/2001/XMLSchema" xmlns:xs="http://www.w3.org/2001/XMLSchema" xmlns:p="http://schemas.microsoft.com/office/2006/metadata/properties" xmlns:ns2="12165527-d881-4234-97f9-ee139a3f0c31" targetNamespace="http://schemas.microsoft.com/office/2006/metadata/properties" ma:root="true" ma:fieldsID="4545a69ead8714916461d255f032afb7" ns2:_="">
    <xsd:import namespace="12165527-d881-4234-97f9-ee139a3f0c31"/>
    <xsd:element name="properties">
      <xsd:complexType>
        <xsd:sequence>
          <xsd:element name="documentManagement">
            <xsd:complexType>
              <xsd:all>
                <xsd:element ref="ns2:Business_x0020_Unit" minOccurs="0"/>
                <xsd:element ref="ns2:Cabinet_x0020_Committee" minOccurs="0"/>
                <xsd:element ref="ns2:Class" minOccurs="0"/>
                <xsd:element ref="ns2:DOCNUM" minOccurs="0"/>
                <xsd:element ref="ns2:Endorsement" minOccurs="0"/>
                <xsd:element ref="ns2:File_x0020_No" minOccurs="0"/>
                <xsd:element ref="ns2:Precedents" minOccurs="0"/>
                <xsd:element ref="ns2:Key_x0020_Version" minOccurs="0"/>
                <xsd:element ref="ns2:SubClass" minOccurs="0"/>
                <xsd:element ref="ns2:RM_x0020_DOC_x0020_ID" minOccurs="0"/>
                <xsd:element ref="ns2:Sec_x0020_Review" minOccurs="0"/>
                <xsd:element ref="ns2:Security_x0020_Classification" minOccurs="0"/>
                <xsd:element ref="ns2:iManageAuthor"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65527-d881-4234-97f9-ee139a3f0c31" elementFormDefault="qualified">
    <xsd:import namespace="http://schemas.microsoft.com/office/2006/documentManagement/types"/>
    <xsd:import namespace="http://schemas.microsoft.com/office/infopath/2007/PartnerControls"/>
    <xsd:element name="Business_x0020_Unit" ma:index="8" nillable="true" ma:displayName="Business Unit" ma:format="Dropdown" ma:internalName="Business_x0020_Unit">
      <xsd:simpleType>
        <xsd:union memberTypes="dms:Text">
          <xsd:simpleType>
            <xsd:restriction base="dms:Choice">
              <xsd:enumeration value="BCS"/>
            </xsd:restriction>
          </xsd:simpleType>
        </xsd:union>
      </xsd:simpleType>
    </xsd:element>
    <xsd:element name="Cabinet_x0020_Committee" ma:index="9" nillable="true" ma:displayName="Cabinet Committee" ma:format="Dropdown" ma:internalName="Cabinet_x0020_Committee">
      <xsd:simpleType>
        <xsd:union memberTypes="dms:Text">
          <xsd:simpleType>
            <xsd:restriction base="dms:Choice">
              <xsd:enumeration value="Appointments and Honours"/>
            </xsd:restriction>
          </xsd:simpleType>
        </xsd:union>
      </xsd:simpleType>
    </xsd:element>
    <xsd:element name="Class" ma:index="10" nillable="true" ma:displayName="Class" ma:format="Dropdown" ma:internalName="Class">
      <xsd:simpleType>
        <xsd:union memberTypes="dms:Text">
          <xsd:simpleType>
            <xsd:restriction base="dms:Choice">
              <xsd:enumeration value="ADVICE"/>
            </xsd:restriction>
          </xsd:simpleType>
        </xsd:union>
      </xsd:simpleType>
    </xsd:element>
    <xsd:element name="DOCNUM" ma:index="11" nillable="true" ma:displayName="DOCNUM" ma:internalName="DOCNUM">
      <xsd:simpleType>
        <xsd:restriction base="dms:Text">
          <xsd:maxLength value="255"/>
        </xsd:restriction>
      </xsd:simpleType>
    </xsd:element>
    <xsd:element name="Endorsement" ma:index="12" nillable="true" ma:displayName="Endorsement" ma:format="Dropdown" ma:internalName="Endorsement">
      <xsd:simpleType>
        <xsd:union memberTypes="dms:Text">
          <xsd:simpleType>
            <xsd:restriction base="dms:Choice">
              <xsd:enumeration value="Addressee Only"/>
            </xsd:restriction>
          </xsd:simpleType>
        </xsd:union>
      </xsd:simpleType>
    </xsd:element>
    <xsd:element name="File_x0020_No" ma:index="13" nillable="true" ma:displayName="File No" ma:internalName="File_x0020_No">
      <xsd:simpleType>
        <xsd:restriction base="dms:Text">
          <xsd:maxLength value="255"/>
        </xsd:restriction>
      </xsd:simpleType>
    </xsd:element>
    <xsd:element name="Precedents" ma:index="14" nillable="true" ma:displayName="Precedents" ma:format="Dropdown" ma:internalName="Precedents">
      <xsd:simpleType>
        <xsd:restriction base="dms:Choice">
          <xsd:enumeration value="ASHCROFTC"/>
        </xsd:restriction>
      </xsd:simpleType>
    </xsd:element>
    <xsd:element name="Key_x0020_Version" ma:index="15" nillable="true" ma:displayName="Key Version" ma:default="0" ma:internalName="Key_x0020_Version">
      <xsd:simpleType>
        <xsd:restriction base="dms:Boolean"/>
      </xsd:simpleType>
    </xsd:element>
    <xsd:element name="SubClass" ma:index="16" nillable="true" ma:displayName="SubClass" ma:format="Dropdown" ma:internalName="SubClass">
      <xsd:simpleType>
        <xsd:union memberTypes="dms:Text">
          <xsd:simpleType>
            <xsd:restriction base="dms:Choice">
              <xsd:enumeration value="MINISTER"/>
            </xsd:restriction>
          </xsd:simpleType>
        </xsd:union>
      </xsd:simpleType>
    </xsd:element>
    <xsd:element name="RM_x0020_DOC_x0020_ID" ma:index="17" nillable="true" ma:displayName="RM DOC ID" ma:internalName="RM_x0020_DOC_x0020_ID">
      <xsd:simpleType>
        <xsd:restriction base="dms:Text">
          <xsd:maxLength value="255"/>
        </xsd:restriction>
      </xsd:simpleType>
    </xsd:element>
    <xsd:element name="Sec_x0020_Review" ma:index="18" nillable="true" ma:displayName="Sec Review" ma:format="DateOnly" ma:internalName="Sec_x0020_Review">
      <xsd:simpleType>
        <xsd:restriction base="dms:DateTime"/>
      </xsd:simpleType>
    </xsd:element>
    <xsd:element name="Security_x0020_Classification" ma:index="19" nillable="true" ma:displayName="Security Classification" ma:format="Dropdown" ma:internalName="Security_x0020_Classification">
      <xsd:simpleType>
        <xsd:union memberTypes="dms:Text">
          <xsd:simpleType>
            <xsd:restriction base="dms:Choice">
              <xsd:enumeration value="BUDGET-SENSITIVE"/>
            </xsd:restriction>
          </xsd:simpleType>
        </xsd:union>
      </xsd:simpleType>
    </xsd:element>
    <xsd:element name="iManageAuthor" ma:index="21" nillable="true" ma:displayName="iManageAuthor" ma:internalName="iManageAuthor">
      <xsd:simpleType>
        <xsd:restriction base="dms:Text">
          <xsd:maxLength value="255"/>
        </xsd:restriction>
      </xsd:simpleType>
    </xsd:element>
    <xsd:element name="_dlc_DocId" ma:index="22" nillable="true" ma:displayName="Document ID Value" ma:description="The value of the document ID assigned to this item."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0"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Key_x0020_Version xmlns="12165527-d881-4234-97f9-ee139a3f0c31">false</Key_x0020_Version>
    <DOCNUM xmlns="12165527-d881-4234-97f9-ee139a3f0c31" xsi:nil="true"/>
    <Business_x0020_Unit xmlns="12165527-d881-4234-97f9-ee139a3f0c31" xsi:nil="true"/>
    <Cabinet_x0020_Committee xmlns="12165527-d881-4234-97f9-ee139a3f0c31" xsi:nil="true"/>
    <Security_x0020_Classification xmlns="12165527-d881-4234-97f9-ee139a3f0c31" xsi:nil="true"/>
    <Endorsement xmlns="12165527-d881-4234-97f9-ee139a3f0c31" xsi:nil="true"/>
    <File_x0020_No xmlns="12165527-d881-4234-97f9-ee139a3f0c31" xsi:nil="true"/>
    <Class xmlns="12165527-d881-4234-97f9-ee139a3f0c31" xsi:nil="true"/>
    <Precedents xmlns="12165527-d881-4234-97f9-ee139a3f0c31" xsi:nil="true"/>
    <RM_x0020_DOC_x0020_ID xmlns="12165527-d881-4234-97f9-ee139a3f0c31" xsi:nil="true"/>
    <Sec_x0020_Review xmlns="12165527-d881-4234-97f9-ee139a3f0c31" xsi:nil="true"/>
    <SubClass xmlns="12165527-d881-4234-97f9-ee139a3f0c31" xsi:nil="true"/>
    <iManageAuthor xmlns="12165527-d881-4234-97f9-ee139a3f0c31" xsi:nil="true"/>
    <_dlc_DocId xmlns="12165527-d881-4234-97f9-ee139a3f0c31">SSCNZ-871057456-822237</_dlc_DocId>
    <_dlc_DocIdUrl xmlns="12165527-d881-4234-97f9-ee139a3f0c31">
      <Url>https://sscnz.sharepoint.com/sites/sscdms/66262/_layouts/15/DocIdRedir.aspx?ID=SSCNZ-871057456-822237</Url>
      <Description>SSCNZ-871057456-822237</Description>
    </_dlc_DocIdUrl>
  </documentManagement>
</p:properties>
</file>

<file path=customXml/itemProps1.xml><?xml version="1.0" encoding="utf-8"?>
<ds:datastoreItem xmlns:ds="http://schemas.openxmlformats.org/officeDocument/2006/customXml" ds:itemID="{5409EB03-4EF2-44FB-838F-B275048CB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65527-d881-4234-97f9-ee139a3f0c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C6A401E-B983-48F3-ADF0-8594D7EE483B}">
  <ds:schemaRefs>
    <ds:schemaRef ds:uri="http://schemas.microsoft.com/sharepoint/v3/contenttype/forms"/>
  </ds:schemaRefs>
</ds:datastoreItem>
</file>

<file path=customXml/itemProps3.xml><?xml version="1.0" encoding="utf-8"?>
<ds:datastoreItem xmlns:ds="http://schemas.openxmlformats.org/officeDocument/2006/customXml" ds:itemID="{239DBCAB-6875-4133-81DD-45924FC1DF38}">
  <ds:schemaRefs>
    <ds:schemaRef ds:uri="http://schemas.microsoft.com/sharepoint/events"/>
  </ds:schemaRefs>
</ds:datastoreItem>
</file>

<file path=customXml/itemProps4.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www.w3.org/XML/1998/namespace"/>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Guidance for agencies</vt:lpstr>
      <vt:lpstr>Summary and sign-off</vt:lpstr>
      <vt:lpstr>Travel</vt:lpstr>
      <vt:lpstr>Hospitality</vt:lpstr>
      <vt:lpstr>All other expenses</vt:lpstr>
      <vt:lpstr>Gifts and benefits</vt:lpstr>
      <vt:lpstr>'All other expenses'!Print_Area</vt:lpstr>
      <vt:lpstr>'Gifts and benefits'!Print_Area</vt:lpstr>
      <vt:lpstr>'Guidance for agencies'!Print_Area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Jeremy Speight</cp:lastModifiedBy>
  <cp:revision/>
  <dcterms:created xsi:type="dcterms:W3CDTF">2010-10-17T20:59:02Z</dcterms:created>
  <dcterms:modified xsi:type="dcterms:W3CDTF">2020-08-24T02:53:34Z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0x01010054669F8639DE294E941D1F01D6045AA9004910BA11A4C5304E8E4C6F9EFF2E939A</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7132db39-8620-438b-a768-7a99ec14233a</vt:lpwstr>
  </property>
  <property fmtid="{D5CDD505-2E9C-101B-9397-08002B2CF9AE}" pid="10" name="SharedWithUsers">
    <vt:lpwstr>87;#Ken Smart;#157;#Nehalkumar patel</vt:lpwstr>
  </property>
</Properties>
</file>